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Firma Sanner\Documents\01RoofTG\0 Preislisten\2023\"/>
    </mc:Choice>
  </mc:AlternateContent>
  <xr:revisionPtr revIDLastSave="0" documentId="13_ncr:1_{C9E566B8-CEF4-4606-B034-2C0D778D5B2B}" xr6:coauthVersionLast="47" xr6:coauthVersionMax="47" xr10:uidLastSave="{00000000-0000-0000-0000-000000000000}"/>
  <bookViews>
    <workbookView xWindow="-108" yWindow="-108" windowWidth="23256" windowHeight="12576" xr2:uid="{00000000-000D-0000-FFFF-FFFF00000000}"/>
  </bookViews>
  <sheets>
    <sheet name="Titelseite" sheetId="7" r:id="rId1"/>
    <sheet name="Decra Elegance+Aco" sheetId="5" r:id="rId2"/>
    <sheet name="Decra Classic+Stratos" sheetId="6" r:id="rId3"/>
    <sheet name="Decra Qube" sheetId="1" r:id="rId4"/>
    <sheet name="Farben" sheetId="4" r:id="rId5"/>
    <sheet name="Lieferbedingungen" sheetId="3" r:id="rId6"/>
  </sheets>
  <definedNames>
    <definedName name="_xlnm.Print_Titles" localSheetId="2">'Decra Classic+Stratos'!$9:$9</definedName>
    <definedName name="_xlnm.Print_Titles" localSheetId="1">'Decra Elegance+Aco'!$9:$9</definedName>
    <definedName name="_xlnm.Print_Titles" localSheetId="3">'Decra Qube'!$9:$9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5" i="6" l="1"/>
  <c r="I235" i="6" s="1"/>
  <c r="F235" i="6"/>
  <c r="F228" i="6"/>
  <c r="F229" i="6"/>
  <c r="H229" i="6"/>
  <c r="I229" i="6" s="1"/>
  <c r="H228" i="6"/>
  <c r="H234" i="6"/>
  <c r="F238" i="6"/>
  <c r="F236" i="6"/>
  <c r="F234" i="6"/>
  <c r="H198" i="5"/>
  <c r="H202" i="5"/>
  <c r="I202" i="5" s="1"/>
  <c r="F202" i="5"/>
  <c r="J202" i="5" s="1"/>
  <c r="H200" i="5"/>
  <c r="I200" i="5" s="1"/>
  <c r="F200" i="5"/>
  <c r="J200" i="5" s="1"/>
  <c r="H199" i="5"/>
  <c r="I199" i="5" s="1"/>
  <c r="F199" i="5"/>
  <c r="J199" i="5" s="1"/>
  <c r="I198" i="5"/>
  <c r="F198" i="5"/>
  <c r="H192" i="5"/>
  <c r="I192" i="5" s="1"/>
  <c r="F192" i="5"/>
  <c r="H122" i="1"/>
  <c r="H121" i="1"/>
  <c r="H120" i="1"/>
  <c r="I120" i="1" s="1"/>
  <c r="H118" i="1"/>
  <c r="I118" i="1" s="1"/>
  <c r="H117" i="1"/>
  <c r="I117" i="1" s="1"/>
  <c r="H116" i="1"/>
  <c r="I116" i="1" s="1"/>
  <c r="H114" i="1"/>
  <c r="H113" i="1"/>
  <c r="H112" i="1"/>
  <c r="I122" i="1"/>
  <c r="F122" i="1"/>
  <c r="I121" i="1"/>
  <c r="F121" i="1"/>
  <c r="F120" i="1"/>
  <c r="F118" i="1"/>
  <c r="F117" i="1"/>
  <c r="F116" i="1"/>
  <c r="J235" i="6" l="1"/>
  <c r="J229" i="6"/>
  <c r="J198" i="5"/>
  <c r="J192" i="5"/>
  <c r="J118" i="1"/>
  <c r="J120" i="1"/>
  <c r="J122" i="1"/>
  <c r="J116" i="1"/>
  <c r="J121" i="1"/>
  <c r="J117" i="1"/>
  <c r="F114" i="1" l="1"/>
  <c r="F113" i="1"/>
  <c r="F112" i="1"/>
  <c r="F179" i="6"/>
  <c r="F178" i="6"/>
  <c r="F177" i="6"/>
  <c r="F176" i="6"/>
  <c r="F175" i="6"/>
  <c r="F161" i="5" l="1"/>
  <c r="F160" i="5"/>
  <c r="F159" i="5"/>
  <c r="F158" i="5"/>
  <c r="F157" i="5"/>
  <c r="H87" i="1"/>
  <c r="I87" i="1" s="1"/>
  <c r="H86" i="1"/>
  <c r="I86" i="1" s="1"/>
  <c r="H85" i="1"/>
  <c r="I85" i="1" s="1"/>
  <c r="F87" i="1"/>
  <c r="F86" i="1"/>
  <c r="F85" i="1"/>
  <c r="H186" i="5"/>
  <c r="I186" i="5" s="1"/>
  <c r="F186" i="5"/>
  <c r="I273" i="6"/>
  <c r="F273" i="6"/>
  <c r="I272" i="6"/>
  <c r="F272" i="6"/>
  <c r="H266" i="6"/>
  <c r="I266" i="6" s="1"/>
  <c r="F266" i="6"/>
  <c r="H265" i="6"/>
  <c r="I265" i="6" s="1"/>
  <c r="F265" i="6"/>
  <c r="H264" i="6"/>
  <c r="I264" i="6" s="1"/>
  <c r="F264" i="6"/>
  <c r="H263" i="6"/>
  <c r="I263" i="6" s="1"/>
  <c r="F263" i="6"/>
  <c r="H262" i="6"/>
  <c r="I262" i="6" s="1"/>
  <c r="F262" i="6"/>
  <c r="H260" i="6"/>
  <c r="I260" i="6" s="1"/>
  <c r="F260" i="6"/>
  <c r="H259" i="6"/>
  <c r="I259" i="6" s="1"/>
  <c r="F259" i="6"/>
  <c r="H258" i="6"/>
  <c r="I258" i="6" s="1"/>
  <c r="F258" i="6"/>
  <c r="H257" i="6"/>
  <c r="I257" i="6" s="1"/>
  <c r="F257" i="6"/>
  <c r="H254" i="6"/>
  <c r="I254" i="6" s="1"/>
  <c r="F254" i="6"/>
  <c r="H253" i="6"/>
  <c r="I253" i="6" s="1"/>
  <c r="F253" i="6"/>
  <c r="H249" i="6"/>
  <c r="I249" i="6" s="1"/>
  <c r="F249" i="6"/>
  <c r="H248" i="6"/>
  <c r="I248" i="6" s="1"/>
  <c r="F248" i="6"/>
  <c r="H244" i="6"/>
  <c r="I244" i="6" s="1"/>
  <c r="F244" i="6"/>
  <c r="H240" i="6"/>
  <c r="I240" i="6" s="1"/>
  <c r="F240" i="6"/>
  <c r="H226" i="6"/>
  <c r="I226" i="6" s="1"/>
  <c r="F226" i="6"/>
  <c r="H225" i="6"/>
  <c r="I225" i="6" s="1"/>
  <c r="F225" i="6"/>
  <c r="H224" i="6"/>
  <c r="I224" i="6" s="1"/>
  <c r="F224" i="6"/>
  <c r="H223" i="6"/>
  <c r="I223" i="6" s="1"/>
  <c r="F223" i="6"/>
  <c r="H222" i="6"/>
  <c r="I222" i="6" s="1"/>
  <c r="F222" i="6"/>
  <c r="H217" i="6"/>
  <c r="I217" i="6" s="1"/>
  <c r="F217" i="6"/>
  <c r="H216" i="6"/>
  <c r="I216" i="6" s="1"/>
  <c r="F216" i="6"/>
  <c r="H214" i="6"/>
  <c r="I214" i="6" s="1"/>
  <c r="F214" i="6"/>
  <c r="H213" i="6"/>
  <c r="I213" i="6" s="1"/>
  <c r="F213" i="6"/>
  <c r="H212" i="6"/>
  <c r="I212" i="6" s="1"/>
  <c r="F212" i="6"/>
  <c r="H211" i="6"/>
  <c r="I211" i="6" s="1"/>
  <c r="F211" i="6"/>
  <c r="H210" i="6"/>
  <c r="I210" i="6" s="1"/>
  <c r="F210" i="6"/>
  <c r="H205" i="6"/>
  <c r="I205" i="6" s="1"/>
  <c r="F205" i="6"/>
  <c r="H204" i="6"/>
  <c r="I204" i="6" s="1"/>
  <c r="F204" i="6"/>
  <c r="H202" i="6"/>
  <c r="I202" i="6" s="1"/>
  <c r="F202" i="6"/>
  <c r="H201" i="6"/>
  <c r="I201" i="6" s="1"/>
  <c r="F201" i="6"/>
  <c r="H200" i="6"/>
  <c r="I200" i="6" s="1"/>
  <c r="F200" i="6"/>
  <c r="H199" i="6"/>
  <c r="I199" i="6" s="1"/>
  <c r="F199" i="6"/>
  <c r="H198" i="6"/>
  <c r="I198" i="6" s="1"/>
  <c r="F198" i="6"/>
  <c r="H194" i="6"/>
  <c r="I194" i="6" s="1"/>
  <c r="F194" i="6"/>
  <c r="H189" i="6"/>
  <c r="I189" i="6" s="1"/>
  <c r="F189" i="6"/>
  <c r="H188" i="6"/>
  <c r="I188" i="6" s="1"/>
  <c r="F188" i="6"/>
  <c r="H186" i="6"/>
  <c r="I186" i="6" s="1"/>
  <c r="F186" i="6"/>
  <c r="H185" i="6"/>
  <c r="I185" i="6" s="1"/>
  <c r="F185" i="6"/>
  <c r="H184" i="6"/>
  <c r="I184" i="6" s="1"/>
  <c r="F184" i="6"/>
  <c r="H183" i="6"/>
  <c r="I183" i="6" s="1"/>
  <c r="F183" i="6"/>
  <c r="H182" i="6"/>
  <c r="I182" i="6" s="1"/>
  <c r="F182" i="6"/>
  <c r="H173" i="6"/>
  <c r="I173" i="6" s="1"/>
  <c r="F173" i="6"/>
  <c r="H172" i="6"/>
  <c r="I172" i="6" s="1"/>
  <c r="F172" i="6"/>
  <c r="H171" i="6"/>
  <c r="I171" i="6" s="1"/>
  <c r="F171" i="6"/>
  <c r="H170" i="6"/>
  <c r="I170" i="6" s="1"/>
  <c r="F170" i="6"/>
  <c r="H169" i="6"/>
  <c r="I169" i="6" s="1"/>
  <c r="F169" i="6"/>
  <c r="H167" i="6"/>
  <c r="I167" i="6" s="1"/>
  <c r="F167" i="6"/>
  <c r="H166" i="6"/>
  <c r="I166" i="6" s="1"/>
  <c r="F166" i="6"/>
  <c r="H165" i="6"/>
  <c r="I165" i="6" s="1"/>
  <c r="F165" i="6"/>
  <c r="H164" i="6"/>
  <c r="I164" i="6" s="1"/>
  <c r="F164" i="6"/>
  <c r="H163" i="6"/>
  <c r="I163" i="6" s="1"/>
  <c r="F163" i="6"/>
  <c r="H161" i="6"/>
  <c r="I161" i="6" s="1"/>
  <c r="F161" i="6"/>
  <c r="H160" i="6"/>
  <c r="I160" i="6" s="1"/>
  <c r="F160" i="6"/>
  <c r="H159" i="6"/>
  <c r="I159" i="6" s="1"/>
  <c r="F159" i="6"/>
  <c r="H158" i="6"/>
  <c r="I158" i="6" s="1"/>
  <c r="F158" i="6"/>
  <c r="H157" i="6"/>
  <c r="I157" i="6" s="1"/>
  <c r="F157" i="6"/>
  <c r="H155" i="6"/>
  <c r="I155" i="6" s="1"/>
  <c r="F155" i="6"/>
  <c r="H154" i="6"/>
  <c r="I154" i="6" s="1"/>
  <c r="F154" i="6"/>
  <c r="H153" i="6"/>
  <c r="I153" i="6" s="1"/>
  <c r="F153" i="6"/>
  <c r="H152" i="6"/>
  <c r="I152" i="6" s="1"/>
  <c r="F152" i="6"/>
  <c r="H151" i="6"/>
  <c r="I151" i="6" s="1"/>
  <c r="F151" i="6"/>
  <c r="H145" i="6"/>
  <c r="I145" i="6" s="1"/>
  <c r="F145" i="6"/>
  <c r="H144" i="6"/>
  <c r="I144" i="6" s="1"/>
  <c r="F144" i="6"/>
  <c r="H142" i="6"/>
  <c r="I142" i="6" s="1"/>
  <c r="F142" i="6"/>
  <c r="H141" i="6"/>
  <c r="I141" i="6" s="1"/>
  <c r="F141" i="6"/>
  <c r="H140" i="6"/>
  <c r="I140" i="6" s="1"/>
  <c r="F140" i="6"/>
  <c r="H139" i="6"/>
  <c r="I139" i="6" s="1"/>
  <c r="F139" i="6"/>
  <c r="H138" i="6"/>
  <c r="I138" i="6" s="1"/>
  <c r="F138" i="6"/>
  <c r="H134" i="6"/>
  <c r="I134" i="6" s="1"/>
  <c r="F134" i="6"/>
  <c r="H133" i="6"/>
  <c r="I133" i="6" s="1"/>
  <c r="F133" i="6"/>
  <c r="H132" i="6"/>
  <c r="I132" i="6" s="1"/>
  <c r="F132" i="6"/>
  <c r="H131" i="6"/>
  <c r="I131" i="6" s="1"/>
  <c r="F131" i="6"/>
  <c r="H130" i="6"/>
  <c r="I130" i="6" s="1"/>
  <c r="F130" i="6"/>
  <c r="H128" i="6"/>
  <c r="I128" i="6" s="1"/>
  <c r="F128" i="6"/>
  <c r="H127" i="6"/>
  <c r="I127" i="6" s="1"/>
  <c r="F127" i="6"/>
  <c r="H126" i="6"/>
  <c r="I126" i="6" s="1"/>
  <c r="F126" i="6"/>
  <c r="H125" i="6"/>
  <c r="I125" i="6" s="1"/>
  <c r="F125" i="6"/>
  <c r="H124" i="6"/>
  <c r="I124" i="6" s="1"/>
  <c r="F124" i="6"/>
  <c r="H122" i="6"/>
  <c r="I122" i="6" s="1"/>
  <c r="F122" i="6"/>
  <c r="H121" i="6"/>
  <c r="I121" i="6" s="1"/>
  <c r="F121" i="6"/>
  <c r="H120" i="6"/>
  <c r="I120" i="6" s="1"/>
  <c r="F120" i="6"/>
  <c r="H119" i="6"/>
  <c r="I119" i="6" s="1"/>
  <c r="F119" i="6"/>
  <c r="H118" i="6"/>
  <c r="I118" i="6" s="1"/>
  <c r="F118" i="6"/>
  <c r="H116" i="6"/>
  <c r="I116" i="6" s="1"/>
  <c r="F116" i="6"/>
  <c r="H115" i="6"/>
  <c r="I115" i="6" s="1"/>
  <c r="F115" i="6"/>
  <c r="H114" i="6"/>
  <c r="I114" i="6" s="1"/>
  <c r="F114" i="6"/>
  <c r="H113" i="6"/>
  <c r="I113" i="6" s="1"/>
  <c r="F113" i="6"/>
  <c r="H112" i="6"/>
  <c r="I112" i="6" s="1"/>
  <c r="F112" i="6"/>
  <c r="H110" i="6"/>
  <c r="I110" i="6" s="1"/>
  <c r="F110" i="6"/>
  <c r="H109" i="6"/>
  <c r="I109" i="6" s="1"/>
  <c r="F109" i="6"/>
  <c r="H108" i="6"/>
  <c r="I108" i="6" s="1"/>
  <c r="F108" i="6"/>
  <c r="H107" i="6"/>
  <c r="I107" i="6" s="1"/>
  <c r="F107" i="6"/>
  <c r="H106" i="6"/>
  <c r="I106" i="6" s="1"/>
  <c r="F106" i="6"/>
  <c r="H103" i="6"/>
  <c r="I103" i="6" s="1"/>
  <c r="F103" i="6"/>
  <c r="H102" i="6"/>
  <c r="I102" i="6" s="1"/>
  <c r="F102" i="6"/>
  <c r="H101" i="6"/>
  <c r="I101" i="6" s="1"/>
  <c r="F101" i="6"/>
  <c r="H100" i="6"/>
  <c r="I100" i="6" s="1"/>
  <c r="F100" i="6"/>
  <c r="H99" i="6"/>
  <c r="I99" i="6" s="1"/>
  <c r="F99" i="6"/>
  <c r="H94" i="6"/>
  <c r="I94" i="6" s="1"/>
  <c r="F94" i="6"/>
  <c r="H93" i="6"/>
  <c r="I93" i="6" s="1"/>
  <c r="F93" i="6"/>
  <c r="H89" i="6"/>
  <c r="I89" i="6" s="1"/>
  <c r="F89" i="6"/>
  <c r="H88" i="6"/>
  <c r="I88" i="6" s="1"/>
  <c r="F88" i="6"/>
  <c r="H84" i="6"/>
  <c r="I84" i="6" s="1"/>
  <c r="F84" i="6"/>
  <c r="H83" i="6"/>
  <c r="I83" i="6" s="1"/>
  <c r="F83" i="6"/>
  <c r="H81" i="6"/>
  <c r="I81" i="6" s="1"/>
  <c r="F81" i="6"/>
  <c r="H80" i="6"/>
  <c r="I80" i="6" s="1"/>
  <c r="F80" i="6"/>
  <c r="H79" i="6"/>
  <c r="I79" i="6" s="1"/>
  <c r="F79" i="6"/>
  <c r="H78" i="6"/>
  <c r="I78" i="6" s="1"/>
  <c r="F78" i="6"/>
  <c r="H77" i="6"/>
  <c r="I77" i="6" s="1"/>
  <c r="F77" i="6"/>
  <c r="H75" i="6"/>
  <c r="I75" i="6" s="1"/>
  <c r="F75" i="6"/>
  <c r="H74" i="6"/>
  <c r="I74" i="6" s="1"/>
  <c r="F74" i="6"/>
  <c r="H73" i="6"/>
  <c r="I73" i="6" s="1"/>
  <c r="F73" i="6"/>
  <c r="H72" i="6"/>
  <c r="I72" i="6" s="1"/>
  <c r="F72" i="6"/>
  <c r="H71" i="6"/>
  <c r="I71" i="6" s="1"/>
  <c r="F71" i="6"/>
  <c r="H69" i="6"/>
  <c r="I69" i="6" s="1"/>
  <c r="F69" i="6"/>
  <c r="H68" i="6"/>
  <c r="I68" i="6" s="1"/>
  <c r="F68" i="6"/>
  <c r="H67" i="6"/>
  <c r="I67" i="6" s="1"/>
  <c r="F67" i="6"/>
  <c r="H66" i="6"/>
  <c r="I66" i="6" s="1"/>
  <c r="F66" i="6"/>
  <c r="H65" i="6"/>
  <c r="I65" i="6" s="1"/>
  <c r="F65" i="6"/>
  <c r="H63" i="6"/>
  <c r="I63" i="6" s="1"/>
  <c r="F63" i="6"/>
  <c r="H62" i="6"/>
  <c r="I62" i="6" s="1"/>
  <c r="F62" i="6"/>
  <c r="H61" i="6"/>
  <c r="I61" i="6" s="1"/>
  <c r="F61" i="6"/>
  <c r="H60" i="6"/>
  <c r="I60" i="6" s="1"/>
  <c r="F60" i="6"/>
  <c r="H59" i="6"/>
  <c r="I59" i="6" s="1"/>
  <c r="F59" i="6"/>
  <c r="H57" i="6"/>
  <c r="I57" i="6" s="1"/>
  <c r="F57" i="6"/>
  <c r="H56" i="6"/>
  <c r="F56" i="6"/>
  <c r="H55" i="6"/>
  <c r="I55" i="6" s="1"/>
  <c r="F55" i="6"/>
  <c r="H54" i="6"/>
  <c r="I54" i="6" s="1"/>
  <c r="F54" i="6"/>
  <c r="H53" i="6"/>
  <c r="I53" i="6" s="1"/>
  <c r="F53" i="6"/>
  <c r="H51" i="6"/>
  <c r="I51" i="6" s="1"/>
  <c r="F51" i="6"/>
  <c r="H50" i="6"/>
  <c r="I50" i="6" s="1"/>
  <c r="F50" i="6"/>
  <c r="H49" i="6"/>
  <c r="I49" i="6" s="1"/>
  <c r="F49" i="6"/>
  <c r="H48" i="6"/>
  <c r="I48" i="6" s="1"/>
  <c r="F48" i="6"/>
  <c r="H47" i="6"/>
  <c r="I47" i="6" s="1"/>
  <c r="F47" i="6"/>
  <c r="H45" i="6"/>
  <c r="I45" i="6" s="1"/>
  <c r="F45" i="6"/>
  <c r="H44" i="6"/>
  <c r="F44" i="6"/>
  <c r="H43" i="6"/>
  <c r="I43" i="6" s="1"/>
  <c r="F43" i="6"/>
  <c r="H42" i="6"/>
  <c r="I42" i="6" s="1"/>
  <c r="F42" i="6"/>
  <c r="H41" i="6"/>
  <c r="I41" i="6" s="1"/>
  <c r="F41" i="6"/>
  <c r="H39" i="6"/>
  <c r="I39" i="6" s="1"/>
  <c r="F39" i="6"/>
  <c r="H38" i="6"/>
  <c r="I38" i="6" s="1"/>
  <c r="F38" i="6"/>
  <c r="H37" i="6"/>
  <c r="I37" i="6" s="1"/>
  <c r="F37" i="6"/>
  <c r="H36" i="6"/>
  <c r="I36" i="6" s="1"/>
  <c r="F36" i="6"/>
  <c r="H35" i="6"/>
  <c r="I35" i="6" s="1"/>
  <c r="F35" i="6"/>
  <c r="H33" i="6"/>
  <c r="I33" i="6" s="1"/>
  <c r="F33" i="6"/>
  <c r="H32" i="6"/>
  <c r="F32" i="6"/>
  <c r="H31" i="6"/>
  <c r="I31" i="6" s="1"/>
  <c r="F31" i="6"/>
  <c r="H30" i="6"/>
  <c r="I30" i="6" s="1"/>
  <c r="F30" i="6"/>
  <c r="H29" i="6"/>
  <c r="I29" i="6" s="1"/>
  <c r="F29" i="6"/>
  <c r="H26" i="6"/>
  <c r="I26" i="6" s="1"/>
  <c r="F26" i="6"/>
  <c r="H25" i="6"/>
  <c r="I25" i="6" s="1"/>
  <c r="F25" i="6"/>
  <c r="H24" i="6"/>
  <c r="I24" i="6" s="1"/>
  <c r="F24" i="6"/>
  <c r="H23" i="6"/>
  <c r="I23" i="6" s="1"/>
  <c r="F23" i="6"/>
  <c r="H22" i="6"/>
  <c r="I22" i="6" s="1"/>
  <c r="F22" i="6"/>
  <c r="H17" i="6"/>
  <c r="I17" i="6" s="1"/>
  <c r="F17" i="6"/>
  <c r="H16" i="6"/>
  <c r="I16" i="6" s="1"/>
  <c r="F16" i="6"/>
  <c r="H14" i="6"/>
  <c r="I14" i="6" s="1"/>
  <c r="F14" i="6"/>
  <c r="H13" i="6"/>
  <c r="I13" i="6" s="1"/>
  <c r="F13" i="6"/>
  <c r="H12" i="6"/>
  <c r="I12" i="6" s="1"/>
  <c r="F12" i="6"/>
  <c r="H11" i="6"/>
  <c r="I11" i="6" s="1"/>
  <c r="F11" i="6"/>
  <c r="H10" i="6"/>
  <c r="I10" i="6" s="1"/>
  <c r="F10" i="6"/>
  <c r="I242" i="5"/>
  <c r="F242" i="5"/>
  <c r="I241" i="5"/>
  <c r="F241" i="5"/>
  <c r="H235" i="5"/>
  <c r="I235" i="5" s="1"/>
  <c r="F235" i="5"/>
  <c r="H234" i="5"/>
  <c r="I234" i="5" s="1"/>
  <c r="F234" i="5"/>
  <c r="H233" i="5"/>
  <c r="I233" i="5" s="1"/>
  <c r="F233" i="5"/>
  <c r="H232" i="5"/>
  <c r="I232" i="5" s="1"/>
  <c r="F232" i="5"/>
  <c r="H230" i="5"/>
  <c r="I230" i="5" s="1"/>
  <c r="F230" i="5"/>
  <c r="H229" i="5"/>
  <c r="I229" i="5" s="1"/>
  <c r="F229" i="5"/>
  <c r="H228" i="5"/>
  <c r="I228" i="5" s="1"/>
  <c r="F228" i="5"/>
  <c r="H227" i="5"/>
  <c r="I227" i="5" s="1"/>
  <c r="F227" i="5"/>
  <c r="H225" i="5"/>
  <c r="I225" i="5" s="1"/>
  <c r="F225" i="5"/>
  <c r="H224" i="5"/>
  <c r="I224" i="5" s="1"/>
  <c r="F224" i="5"/>
  <c r="H223" i="5"/>
  <c r="I223" i="5" s="1"/>
  <c r="F223" i="5"/>
  <c r="H222" i="5"/>
  <c r="I222" i="5" s="1"/>
  <c r="F222" i="5"/>
  <c r="H219" i="5"/>
  <c r="I219" i="5" s="1"/>
  <c r="F219" i="5"/>
  <c r="H218" i="5"/>
  <c r="I218" i="5" s="1"/>
  <c r="F218" i="5"/>
  <c r="H214" i="5"/>
  <c r="I214" i="5" s="1"/>
  <c r="F214" i="5"/>
  <c r="H213" i="5"/>
  <c r="I213" i="5" s="1"/>
  <c r="F213" i="5"/>
  <c r="H209" i="5"/>
  <c r="I209" i="5" s="1"/>
  <c r="F209" i="5"/>
  <c r="H205" i="5"/>
  <c r="I205" i="5" s="1"/>
  <c r="F205" i="5"/>
  <c r="H190" i="5"/>
  <c r="I190" i="5" s="1"/>
  <c r="F190" i="5"/>
  <c r="H188" i="5"/>
  <c r="I188" i="5" s="1"/>
  <c r="F188" i="5"/>
  <c r="H187" i="5"/>
  <c r="I187" i="5" s="1"/>
  <c r="F187" i="5"/>
  <c r="H184" i="5"/>
  <c r="I184" i="5" s="1"/>
  <c r="F184" i="5"/>
  <c r="H183" i="5"/>
  <c r="I183" i="5" s="1"/>
  <c r="F183" i="5"/>
  <c r="H182" i="5"/>
  <c r="I182" i="5" s="1"/>
  <c r="F182" i="5"/>
  <c r="H181" i="5"/>
  <c r="I181" i="5" s="1"/>
  <c r="F181" i="5"/>
  <c r="H180" i="5"/>
  <c r="I180" i="5" s="1"/>
  <c r="F180" i="5"/>
  <c r="H178" i="5"/>
  <c r="I178" i="5" s="1"/>
  <c r="F178" i="5"/>
  <c r="H177" i="5"/>
  <c r="I177" i="5" s="1"/>
  <c r="F177" i="5"/>
  <c r="H176" i="5"/>
  <c r="I176" i="5" s="1"/>
  <c r="F176" i="5"/>
  <c r="H175" i="5"/>
  <c r="I175" i="5" s="1"/>
  <c r="F175" i="5"/>
  <c r="H174" i="5"/>
  <c r="I174" i="5" s="1"/>
  <c r="F174" i="5"/>
  <c r="H170" i="5"/>
  <c r="I170" i="5" s="1"/>
  <c r="F170" i="5"/>
  <c r="H168" i="5"/>
  <c r="I168" i="5" s="1"/>
  <c r="F168" i="5"/>
  <c r="H167" i="5"/>
  <c r="I167" i="5" s="1"/>
  <c r="F167" i="5"/>
  <c r="H166" i="5"/>
  <c r="I166" i="5" s="1"/>
  <c r="F166" i="5"/>
  <c r="H165" i="5"/>
  <c r="I165" i="5" s="1"/>
  <c r="F165" i="5"/>
  <c r="H164" i="5"/>
  <c r="I164" i="5" s="1"/>
  <c r="F164" i="5"/>
  <c r="H155" i="5"/>
  <c r="I155" i="5" s="1"/>
  <c r="F155" i="5"/>
  <c r="H154" i="5"/>
  <c r="I154" i="5" s="1"/>
  <c r="F154" i="5"/>
  <c r="H153" i="5"/>
  <c r="I153" i="5" s="1"/>
  <c r="F153" i="5"/>
  <c r="H152" i="5"/>
  <c r="I152" i="5" s="1"/>
  <c r="F152" i="5"/>
  <c r="H151" i="5"/>
  <c r="I151" i="5" s="1"/>
  <c r="F151" i="5"/>
  <c r="H149" i="5"/>
  <c r="I149" i="5" s="1"/>
  <c r="F149" i="5"/>
  <c r="H148" i="5"/>
  <c r="I148" i="5" s="1"/>
  <c r="F148" i="5"/>
  <c r="H147" i="5"/>
  <c r="I147" i="5" s="1"/>
  <c r="F147" i="5"/>
  <c r="H146" i="5"/>
  <c r="I146" i="5" s="1"/>
  <c r="F146" i="5"/>
  <c r="H145" i="5"/>
  <c r="I145" i="5" s="1"/>
  <c r="F145" i="5"/>
  <c r="H143" i="5"/>
  <c r="I143" i="5" s="1"/>
  <c r="F143" i="5"/>
  <c r="H142" i="5"/>
  <c r="I142" i="5" s="1"/>
  <c r="F142" i="5"/>
  <c r="H141" i="5"/>
  <c r="I141" i="5" s="1"/>
  <c r="F141" i="5"/>
  <c r="H140" i="5"/>
  <c r="I140" i="5" s="1"/>
  <c r="F140" i="5"/>
  <c r="H139" i="5"/>
  <c r="I139" i="5" s="1"/>
  <c r="F139" i="5"/>
  <c r="H137" i="5"/>
  <c r="I137" i="5" s="1"/>
  <c r="F137" i="5"/>
  <c r="H136" i="5"/>
  <c r="I136" i="5" s="1"/>
  <c r="F136" i="5"/>
  <c r="H135" i="5"/>
  <c r="I135" i="5" s="1"/>
  <c r="F135" i="5"/>
  <c r="H134" i="5"/>
  <c r="I134" i="5" s="1"/>
  <c r="F134" i="5"/>
  <c r="H133" i="5"/>
  <c r="I133" i="5" s="1"/>
  <c r="F133" i="5"/>
  <c r="H127" i="5"/>
  <c r="I127" i="5" s="1"/>
  <c r="F127" i="5"/>
  <c r="H126" i="5"/>
  <c r="I126" i="5" s="1"/>
  <c r="F126" i="5"/>
  <c r="H124" i="5"/>
  <c r="I124" i="5" s="1"/>
  <c r="F124" i="5"/>
  <c r="H123" i="5"/>
  <c r="I123" i="5" s="1"/>
  <c r="F123" i="5"/>
  <c r="H122" i="5"/>
  <c r="I122" i="5" s="1"/>
  <c r="F122" i="5"/>
  <c r="H121" i="5"/>
  <c r="I121" i="5" s="1"/>
  <c r="F121" i="5"/>
  <c r="H120" i="5"/>
  <c r="I120" i="5" s="1"/>
  <c r="F120" i="5"/>
  <c r="H117" i="5"/>
  <c r="I117" i="5" s="1"/>
  <c r="F117" i="5"/>
  <c r="H116" i="5"/>
  <c r="I116" i="5" s="1"/>
  <c r="F116" i="5"/>
  <c r="H115" i="5"/>
  <c r="I115" i="5" s="1"/>
  <c r="F115" i="5"/>
  <c r="H114" i="5"/>
  <c r="I114" i="5" s="1"/>
  <c r="F114" i="5"/>
  <c r="H113" i="5"/>
  <c r="I113" i="5" s="1"/>
  <c r="F113" i="5"/>
  <c r="H111" i="5"/>
  <c r="I111" i="5" s="1"/>
  <c r="F111" i="5"/>
  <c r="H110" i="5"/>
  <c r="I110" i="5" s="1"/>
  <c r="F110" i="5"/>
  <c r="H109" i="5"/>
  <c r="I109" i="5" s="1"/>
  <c r="F109" i="5"/>
  <c r="H108" i="5"/>
  <c r="I108" i="5" s="1"/>
  <c r="F108" i="5"/>
  <c r="H107" i="5"/>
  <c r="I107" i="5" s="1"/>
  <c r="F107" i="5"/>
  <c r="H105" i="5"/>
  <c r="I105" i="5" s="1"/>
  <c r="F105" i="5"/>
  <c r="H104" i="5"/>
  <c r="I104" i="5" s="1"/>
  <c r="F104" i="5"/>
  <c r="H103" i="5"/>
  <c r="I103" i="5" s="1"/>
  <c r="F103" i="5"/>
  <c r="H102" i="5"/>
  <c r="I102" i="5" s="1"/>
  <c r="F102" i="5"/>
  <c r="H101" i="5"/>
  <c r="I101" i="5" s="1"/>
  <c r="F101" i="5"/>
  <c r="H99" i="5"/>
  <c r="I99" i="5" s="1"/>
  <c r="F99" i="5"/>
  <c r="H98" i="5"/>
  <c r="I98" i="5" s="1"/>
  <c r="F98" i="5"/>
  <c r="H97" i="5"/>
  <c r="I97" i="5" s="1"/>
  <c r="F97" i="5"/>
  <c r="H96" i="5"/>
  <c r="I96" i="5" s="1"/>
  <c r="F96" i="5"/>
  <c r="H95" i="5"/>
  <c r="I95" i="5" s="1"/>
  <c r="F95" i="5"/>
  <c r="H93" i="5"/>
  <c r="I93" i="5" s="1"/>
  <c r="F93" i="5"/>
  <c r="H92" i="5"/>
  <c r="I92" i="5" s="1"/>
  <c r="F92" i="5"/>
  <c r="H91" i="5"/>
  <c r="I91" i="5" s="1"/>
  <c r="F91" i="5"/>
  <c r="H90" i="5"/>
  <c r="I90" i="5" s="1"/>
  <c r="F90" i="5"/>
  <c r="H89" i="5"/>
  <c r="I89" i="5" s="1"/>
  <c r="F89" i="5"/>
  <c r="H87" i="5"/>
  <c r="I87" i="5" s="1"/>
  <c r="F87" i="5"/>
  <c r="H86" i="5"/>
  <c r="I86" i="5" s="1"/>
  <c r="F86" i="5"/>
  <c r="H85" i="5"/>
  <c r="I85" i="5" s="1"/>
  <c r="F85" i="5"/>
  <c r="H84" i="5"/>
  <c r="I84" i="5" s="1"/>
  <c r="F84" i="5"/>
  <c r="H83" i="5"/>
  <c r="I83" i="5" s="1"/>
  <c r="F83" i="5"/>
  <c r="H80" i="5"/>
  <c r="I80" i="5" s="1"/>
  <c r="F80" i="5"/>
  <c r="H79" i="5"/>
  <c r="I79" i="5" s="1"/>
  <c r="F79" i="5"/>
  <c r="H78" i="5"/>
  <c r="I78" i="5" s="1"/>
  <c r="F78" i="5"/>
  <c r="H77" i="5"/>
  <c r="I77" i="5" s="1"/>
  <c r="F77" i="5"/>
  <c r="H76" i="5"/>
  <c r="I76" i="5" s="1"/>
  <c r="F76" i="5"/>
  <c r="H74" i="5"/>
  <c r="I74" i="5" s="1"/>
  <c r="F74" i="5"/>
  <c r="H73" i="5"/>
  <c r="I73" i="5" s="1"/>
  <c r="F73" i="5"/>
  <c r="H72" i="5"/>
  <c r="I72" i="5" s="1"/>
  <c r="F72" i="5"/>
  <c r="H71" i="5"/>
  <c r="I71" i="5" s="1"/>
  <c r="F71" i="5"/>
  <c r="H70" i="5"/>
  <c r="I70" i="5" s="1"/>
  <c r="F70" i="5"/>
  <c r="H68" i="5"/>
  <c r="I68" i="5" s="1"/>
  <c r="F68" i="5"/>
  <c r="H67" i="5"/>
  <c r="I67" i="5" s="1"/>
  <c r="F67" i="5"/>
  <c r="H66" i="5"/>
  <c r="I66" i="5" s="1"/>
  <c r="F66" i="5"/>
  <c r="H65" i="5"/>
  <c r="I65" i="5" s="1"/>
  <c r="F65" i="5"/>
  <c r="H64" i="5"/>
  <c r="I64" i="5" s="1"/>
  <c r="F64" i="5"/>
  <c r="H62" i="5"/>
  <c r="I62" i="5" s="1"/>
  <c r="F62" i="5"/>
  <c r="H61" i="5"/>
  <c r="I61" i="5" s="1"/>
  <c r="F61" i="5"/>
  <c r="H60" i="5"/>
  <c r="I60" i="5" s="1"/>
  <c r="F60" i="5"/>
  <c r="H59" i="5"/>
  <c r="I59" i="5" s="1"/>
  <c r="F59" i="5"/>
  <c r="H58" i="5"/>
  <c r="I58" i="5" s="1"/>
  <c r="F58" i="5"/>
  <c r="H56" i="5"/>
  <c r="I56" i="5" s="1"/>
  <c r="F56" i="5"/>
  <c r="H55" i="5"/>
  <c r="I55" i="5" s="1"/>
  <c r="F55" i="5"/>
  <c r="H54" i="5"/>
  <c r="I54" i="5" s="1"/>
  <c r="F54" i="5"/>
  <c r="H53" i="5"/>
  <c r="I53" i="5" s="1"/>
  <c r="F53" i="5"/>
  <c r="H52" i="5"/>
  <c r="I52" i="5" s="1"/>
  <c r="F52" i="5"/>
  <c r="H50" i="5"/>
  <c r="I50" i="5" s="1"/>
  <c r="F50" i="5"/>
  <c r="H49" i="5"/>
  <c r="I49" i="5" s="1"/>
  <c r="F49" i="5"/>
  <c r="H48" i="5"/>
  <c r="I48" i="5" s="1"/>
  <c r="F48" i="5"/>
  <c r="H47" i="5"/>
  <c r="I47" i="5" s="1"/>
  <c r="F47" i="5"/>
  <c r="H46" i="5"/>
  <c r="I46" i="5" s="1"/>
  <c r="F46" i="5"/>
  <c r="H44" i="5"/>
  <c r="I44" i="5" s="1"/>
  <c r="F44" i="5"/>
  <c r="H43" i="5"/>
  <c r="I43" i="5" s="1"/>
  <c r="F43" i="5"/>
  <c r="H42" i="5"/>
  <c r="I42" i="5" s="1"/>
  <c r="F42" i="5"/>
  <c r="H41" i="5"/>
  <c r="I41" i="5" s="1"/>
  <c r="F41" i="5"/>
  <c r="H40" i="5"/>
  <c r="I40" i="5" s="1"/>
  <c r="F40" i="5"/>
  <c r="H38" i="5"/>
  <c r="I38" i="5" s="1"/>
  <c r="F38" i="5"/>
  <c r="H37" i="5"/>
  <c r="I37" i="5" s="1"/>
  <c r="F37" i="5"/>
  <c r="H36" i="5"/>
  <c r="I36" i="5" s="1"/>
  <c r="F36" i="5"/>
  <c r="H35" i="5"/>
  <c r="I35" i="5" s="1"/>
  <c r="F35" i="5"/>
  <c r="H34" i="5"/>
  <c r="I34" i="5" s="1"/>
  <c r="F34" i="5"/>
  <c r="H32" i="5"/>
  <c r="I32" i="5" s="1"/>
  <c r="F32" i="5"/>
  <c r="H31" i="5"/>
  <c r="I31" i="5" s="1"/>
  <c r="F31" i="5"/>
  <c r="H30" i="5"/>
  <c r="I30" i="5" s="1"/>
  <c r="F30" i="5"/>
  <c r="H29" i="5"/>
  <c r="I29" i="5" s="1"/>
  <c r="F29" i="5"/>
  <c r="H28" i="5"/>
  <c r="I28" i="5" s="1"/>
  <c r="F28" i="5"/>
  <c r="H26" i="5"/>
  <c r="I26" i="5" s="1"/>
  <c r="F26" i="5"/>
  <c r="H25" i="5"/>
  <c r="I25" i="5" s="1"/>
  <c r="F25" i="5"/>
  <c r="H24" i="5"/>
  <c r="I24" i="5" s="1"/>
  <c r="F24" i="5"/>
  <c r="H23" i="5"/>
  <c r="I23" i="5" s="1"/>
  <c r="F23" i="5"/>
  <c r="H22" i="5"/>
  <c r="I22" i="5" s="1"/>
  <c r="F22" i="5"/>
  <c r="H19" i="5"/>
  <c r="I19" i="5" s="1"/>
  <c r="F19" i="5"/>
  <c r="H18" i="5"/>
  <c r="I18" i="5" s="1"/>
  <c r="F18" i="5"/>
  <c r="H17" i="5"/>
  <c r="I17" i="5" s="1"/>
  <c r="F17" i="5"/>
  <c r="H16" i="5"/>
  <c r="I16" i="5" s="1"/>
  <c r="F16" i="5"/>
  <c r="H14" i="5"/>
  <c r="I14" i="5" s="1"/>
  <c r="F14" i="5"/>
  <c r="H13" i="5"/>
  <c r="I13" i="5" s="1"/>
  <c r="F13" i="5"/>
  <c r="H12" i="5"/>
  <c r="I12" i="5" s="1"/>
  <c r="F12" i="5"/>
  <c r="H11" i="5"/>
  <c r="I11" i="5" s="1"/>
  <c r="F11" i="5"/>
  <c r="H10" i="5"/>
  <c r="I10" i="5" s="1"/>
  <c r="F10" i="5"/>
  <c r="H168" i="1"/>
  <c r="I168" i="1" s="1"/>
  <c r="H167" i="1"/>
  <c r="I167" i="1" s="1"/>
  <c r="F168" i="1"/>
  <c r="F167" i="1"/>
  <c r="I44" i="6" l="1"/>
  <c r="I228" i="6"/>
  <c r="J228" i="6" s="1"/>
  <c r="I234" i="6"/>
  <c r="J234" i="6" s="1"/>
  <c r="I56" i="6"/>
  <c r="J56" i="6" s="1"/>
  <c r="H236" i="6"/>
  <c r="I236" i="6" s="1"/>
  <c r="J236" i="6" s="1"/>
  <c r="H238" i="6"/>
  <c r="I238" i="6" s="1"/>
  <c r="J238" i="6" s="1"/>
  <c r="J85" i="1"/>
  <c r="H179" i="6"/>
  <c r="I179" i="6" s="1"/>
  <c r="J179" i="6" s="1"/>
  <c r="H178" i="6"/>
  <c r="I178" i="6" s="1"/>
  <c r="J178" i="6" s="1"/>
  <c r="H177" i="6"/>
  <c r="I177" i="6" s="1"/>
  <c r="J177" i="6" s="1"/>
  <c r="H176" i="6"/>
  <c r="I176" i="6" s="1"/>
  <c r="J176" i="6" s="1"/>
  <c r="H175" i="6"/>
  <c r="I175" i="6" s="1"/>
  <c r="J175" i="6" s="1"/>
  <c r="I32" i="6"/>
  <c r="H159" i="5"/>
  <c r="I159" i="5" s="1"/>
  <c r="J159" i="5" s="1"/>
  <c r="H158" i="5"/>
  <c r="I158" i="5" s="1"/>
  <c r="H157" i="5"/>
  <c r="I157" i="5" s="1"/>
  <c r="H161" i="5"/>
  <c r="I161" i="5" s="1"/>
  <c r="J161" i="5" s="1"/>
  <c r="H160" i="5"/>
  <c r="I160" i="5" s="1"/>
  <c r="J160" i="5" s="1"/>
  <c r="J158" i="5"/>
  <c r="J157" i="5"/>
  <c r="J87" i="1"/>
  <c r="J86" i="1"/>
  <c r="J186" i="5"/>
  <c r="J204" i="6"/>
  <c r="J210" i="6"/>
  <c r="J212" i="6"/>
  <c r="J217" i="6"/>
  <c r="J223" i="6"/>
  <c r="J225" i="6"/>
  <c r="J240" i="6"/>
  <c r="J248" i="6"/>
  <c r="J253" i="6"/>
  <c r="J259" i="6"/>
  <c r="J273" i="6"/>
  <c r="J257" i="6"/>
  <c r="J160" i="6"/>
  <c r="J188" i="6"/>
  <c r="J201" i="6"/>
  <c r="J262" i="6"/>
  <c r="J194" i="6"/>
  <c r="J264" i="6"/>
  <c r="J183" i="6"/>
  <c r="J199" i="6"/>
  <c r="J266" i="6"/>
  <c r="J152" i="6"/>
  <c r="J130" i="6"/>
  <c r="J132" i="6"/>
  <c r="J121" i="5"/>
  <c r="J61" i="6"/>
  <c r="J139" i="6"/>
  <c r="J141" i="6"/>
  <c r="J65" i="6"/>
  <c r="J121" i="6"/>
  <c r="J153" i="5"/>
  <c r="J112" i="6"/>
  <c r="J116" i="6"/>
  <c r="J55" i="6"/>
  <c r="J79" i="6"/>
  <c r="J83" i="6"/>
  <c r="J101" i="6"/>
  <c r="J31" i="6"/>
  <c r="J35" i="6"/>
  <c r="J59" i="6"/>
  <c r="J10" i="6"/>
  <c r="J16" i="6"/>
  <c r="J33" i="6"/>
  <c r="J37" i="6"/>
  <c r="J41" i="6"/>
  <c r="J57" i="6"/>
  <c r="J81" i="6"/>
  <c r="J88" i="6"/>
  <c r="J103" i="6"/>
  <c r="J125" i="6"/>
  <c r="J127" i="6"/>
  <c r="J75" i="6"/>
  <c r="J122" i="6"/>
  <c r="J133" i="6"/>
  <c r="J26" i="6"/>
  <c r="J51" i="6"/>
  <c r="J126" i="6"/>
  <c r="J128" i="6"/>
  <c r="J12" i="6"/>
  <c r="J22" i="6"/>
  <c r="J39" i="6"/>
  <c r="J43" i="6"/>
  <c r="J47" i="6"/>
  <c r="J63" i="6"/>
  <c r="J67" i="6"/>
  <c r="J71" i="6"/>
  <c r="J93" i="6"/>
  <c r="J107" i="6"/>
  <c r="J110" i="6"/>
  <c r="J120" i="6"/>
  <c r="J140" i="6"/>
  <c r="J14" i="6"/>
  <c r="J24" i="6"/>
  <c r="J29" i="6"/>
  <c r="J45" i="6"/>
  <c r="J69" i="6"/>
  <c r="J73" i="6"/>
  <c r="J77" i="6"/>
  <c r="J99" i="6"/>
  <c r="J109" i="6"/>
  <c r="J13" i="6"/>
  <c r="J23" i="6"/>
  <c r="J32" i="6"/>
  <c r="J36" i="6"/>
  <c r="J44" i="6"/>
  <c r="J60" i="6"/>
  <c r="J68" i="6"/>
  <c r="J72" i="6"/>
  <c r="J80" i="6"/>
  <c r="J84" i="6"/>
  <c r="J94" i="6"/>
  <c r="J102" i="6"/>
  <c r="J108" i="6"/>
  <c r="J114" i="6"/>
  <c r="J119" i="6"/>
  <c r="J134" i="6"/>
  <c r="J138" i="6"/>
  <c r="J124" i="6"/>
  <c r="J131" i="6"/>
  <c r="J142" i="6"/>
  <c r="J214" i="6"/>
  <c r="J11" i="6"/>
  <c r="J17" i="6"/>
  <c r="J25" i="6"/>
  <c r="J30" i="6"/>
  <c r="J38" i="6"/>
  <c r="J42" i="6"/>
  <c r="J50" i="6"/>
  <c r="J54" i="6"/>
  <c r="J62" i="6"/>
  <c r="J66" i="6"/>
  <c r="J74" i="6"/>
  <c r="J78" i="6"/>
  <c r="J89" i="6"/>
  <c r="J100" i="6"/>
  <c r="J106" i="6"/>
  <c r="J113" i="6"/>
  <c r="J115" i="6"/>
  <c r="J118" i="6"/>
  <c r="J172" i="6"/>
  <c r="J136" i="5"/>
  <c r="J140" i="5"/>
  <c r="J49" i="6"/>
  <c r="J53" i="6"/>
  <c r="J86" i="5"/>
  <c r="J120" i="5"/>
  <c r="J122" i="5"/>
  <c r="J124" i="5"/>
  <c r="J133" i="5"/>
  <c r="J141" i="5"/>
  <c r="J143" i="5"/>
  <c r="J147" i="5"/>
  <c r="J149" i="5"/>
  <c r="J151" i="5"/>
  <c r="J48" i="6"/>
  <c r="J155" i="6"/>
  <c r="J186" i="6"/>
  <c r="J151" i="6"/>
  <c r="J182" i="6"/>
  <c r="J11" i="5"/>
  <c r="J43" i="5"/>
  <c r="J16" i="5"/>
  <c r="J55" i="5"/>
  <c r="J59" i="5"/>
  <c r="J96" i="5"/>
  <c r="J116" i="5"/>
  <c r="J23" i="5"/>
  <c r="J47" i="5"/>
  <c r="J79" i="5"/>
  <c r="J146" i="5"/>
  <c r="J242" i="5"/>
  <c r="J164" i="6"/>
  <c r="J159" i="6"/>
  <c r="J163" i="6"/>
  <c r="J167" i="6"/>
  <c r="J171" i="6"/>
  <c r="J145" i="6"/>
  <c r="J154" i="6"/>
  <c r="J158" i="6"/>
  <c r="J166" i="6"/>
  <c r="J170" i="6"/>
  <c r="J184" i="6"/>
  <c r="J67" i="5"/>
  <c r="J71" i="5"/>
  <c r="J91" i="5"/>
  <c r="J104" i="5"/>
  <c r="J108" i="5"/>
  <c r="J142" i="5"/>
  <c r="J145" i="5"/>
  <c r="J144" i="6"/>
  <c r="J153" i="6"/>
  <c r="J157" i="6"/>
  <c r="J161" i="6"/>
  <c r="J165" i="6"/>
  <c r="J169" i="6"/>
  <c r="J173" i="6"/>
  <c r="J185" i="6"/>
  <c r="J189" i="6"/>
  <c r="J198" i="6"/>
  <c r="J200" i="6"/>
  <c r="J202" i="6"/>
  <c r="J205" i="6"/>
  <c r="J211" i="6"/>
  <c r="J213" i="6"/>
  <c r="J216" i="6"/>
  <c r="J222" i="6"/>
  <c r="J224" i="6"/>
  <c r="J226" i="6"/>
  <c r="J244" i="6"/>
  <c r="J249" i="6"/>
  <c r="J254" i="6"/>
  <c r="J258" i="6"/>
  <c r="J260" i="6"/>
  <c r="J263" i="6"/>
  <c r="J265" i="6"/>
  <c r="J272" i="6"/>
  <c r="J12" i="5"/>
  <c r="J24" i="5"/>
  <c r="J10" i="5"/>
  <c r="J14" i="5"/>
  <c r="J19" i="5"/>
  <c r="J22" i="5"/>
  <c r="J26" i="5"/>
  <c r="J29" i="5"/>
  <c r="J17" i="5"/>
  <c r="J13" i="5"/>
  <c r="J18" i="5"/>
  <c r="J25" i="5"/>
  <c r="J31" i="5"/>
  <c r="J35" i="5"/>
  <c r="J137" i="5"/>
  <c r="J30" i="5"/>
  <c r="J34" i="5"/>
  <c r="J38" i="5"/>
  <c r="J42" i="5"/>
  <c r="J46" i="5"/>
  <c r="J50" i="5"/>
  <c r="J54" i="5"/>
  <c r="J127" i="5"/>
  <c r="J134" i="5"/>
  <c r="J139" i="5"/>
  <c r="J152" i="5"/>
  <c r="J154" i="5"/>
  <c r="J28" i="5"/>
  <c r="J32" i="5"/>
  <c r="J36" i="5"/>
  <c r="J60" i="5"/>
  <c r="J64" i="5"/>
  <c r="J68" i="5"/>
  <c r="J72" i="5"/>
  <c r="J76" i="5"/>
  <c r="J80" i="5"/>
  <c r="J83" i="5"/>
  <c r="J87" i="5"/>
  <c r="J92" i="5"/>
  <c r="J97" i="5"/>
  <c r="J101" i="5"/>
  <c r="J105" i="5"/>
  <c r="J109" i="5"/>
  <c r="J113" i="5"/>
  <c r="J123" i="5"/>
  <c r="J126" i="5"/>
  <c r="J135" i="5"/>
  <c r="J148" i="5"/>
  <c r="J58" i="5"/>
  <c r="J62" i="5"/>
  <c r="J66" i="5"/>
  <c r="J70" i="5"/>
  <c r="J74" i="5"/>
  <c r="J78" i="5"/>
  <c r="J85" i="5"/>
  <c r="J90" i="5"/>
  <c r="J95" i="5"/>
  <c r="J99" i="5"/>
  <c r="J103" i="5"/>
  <c r="J107" i="5"/>
  <c r="J111" i="5"/>
  <c r="J115" i="5"/>
  <c r="J102" i="5"/>
  <c r="J110" i="5"/>
  <c r="J114" i="5"/>
  <c r="J168" i="1"/>
  <c r="J37" i="5"/>
  <c r="J41" i="5"/>
  <c r="J49" i="5"/>
  <c r="J53" i="5"/>
  <c r="J61" i="5"/>
  <c r="J65" i="5"/>
  <c r="J73" i="5"/>
  <c r="J77" i="5"/>
  <c r="J84" i="5"/>
  <c r="J89" i="5"/>
  <c r="J93" i="5"/>
  <c r="J98" i="5"/>
  <c r="J40" i="5"/>
  <c r="J44" i="5"/>
  <c r="J48" i="5"/>
  <c r="J52" i="5"/>
  <c r="J56" i="5"/>
  <c r="J117" i="5"/>
  <c r="J155" i="5"/>
  <c r="J164" i="5"/>
  <c r="J166" i="5"/>
  <c r="J168" i="5"/>
  <c r="J170" i="5"/>
  <c r="J174" i="5"/>
  <c r="J176" i="5"/>
  <c r="J178" i="5"/>
  <c r="J181" i="5"/>
  <c r="J183" i="5"/>
  <c r="J188" i="5"/>
  <c r="J190" i="5"/>
  <c r="J205" i="5"/>
  <c r="J213" i="5"/>
  <c r="J218" i="5"/>
  <c r="J222" i="5"/>
  <c r="J224" i="5"/>
  <c r="J227" i="5"/>
  <c r="J229" i="5"/>
  <c r="J232" i="5"/>
  <c r="J234" i="5"/>
  <c r="J165" i="5"/>
  <c r="J167" i="5"/>
  <c r="J175" i="5"/>
  <c r="J177" i="5"/>
  <c r="J180" i="5"/>
  <c r="J182" i="5"/>
  <c r="J184" i="5"/>
  <c r="J187" i="5"/>
  <c r="J209" i="5"/>
  <c r="J214" i="5"/>
  <c r="J219" i="5"/>
  <c r="J223" i="5"/>
  <c r="J225" i="5"/>
  <c r="J228" i="5"/>
  <c r="J230" i="5"/>
  <c r="J233" i="5"/>
  <c r="J235" i="5"/>
  <c r="J241" i="5"/>
  <c r="J167" i="1"/>
  <c r="J276" i="6" l="1"/>
  <c r="J277" i="6" s="1"/>
  <c r="J278" i="6" s="1"/>
  <c r="J245" i="5"/>
  <c r="J246" i="5" s="1"/>
  <c r="J247" i="5" s="1"/>
  <c r="F62" i="1"/>
  <c r="F63" i="1"/>
  <c r="F64" i="1"/>
  <c r="F67" i="1"/>
  <c r="F68" i="1"/>
  <c r="F69" i="1"/>
  <c r="F73" i="1"/>
  <c r="F74" i="1"/>
  <c r="F75" i="1"/>
  <c r="F80" i="1"/>
  <c r="F81" i="1"/>
  <c r="F82" i="1"/>
  <c r="F91" i="1"/>
  <c r="F92" i="1"/>
  <c r="F93" i="1"/>
  <c r="F95" i="1"/>
  <c r="F96" i="1"/>
  <c r="F103" i="1"/>
  <c r="F104" i="1"/>
  <c r="F105" i="1"/>
  <c r="F108" i="1"/>
  <c r="F109" i="1"/>
  <c r="F110" i="1"/>
  <c r="F59" i="1"/>
  <c r="F58" i="1"/>
  <c r="F57" i="1"/>
  <c r="F24" i="1"/>
  <c r="F23" i="1"/>
  <c r="F22" i="1"/>
  <c r="F19" i="1"/>
  <c r="F18" i="1"/>
  <c r="F17" i="1"/>
  <c r="F12" i="1"/>
  <c r="F11" i="1"/>
  <c r="F10" i="1"/>
  <c r="H149" i="1"/>
  <c r="I149" i="1" s="1"/>
  <c r="H148" i="1"/>
  <c r="I148" i="1" s="1"/>
  <c r="H147" i="1"/>
  <c r="I147" i="1" s="1"/>
  <c r="H110" i="1"/>
  <c r="H109" i="1"/>
  <c r="H108" i="1"/>
  <c r="H82" i="1"/>
  <c r="H81" i="1"/>
  <c r="H80" i="1"/>
  <c r="H64" i="1"/>
  <c r="H63" i="1"/>
  <c r="H62" i="1"/>
  <c r="H59" i="1"/>
  <c r="H58" i="1"/>
  <c r="H57" i="1"/>
  <c r="H54" i="1"/>
  <c r="H53" i="1"/>
  <c r="H52" i="1"/>
  <c r="H49" i="1"/>
  <c r="I49" i="1" s="1"/>
  <c r="H48" i="1"/>
  <c r="I48" i="1" s="1"/>
  <c r="H47" i="1"/>
  <c r="I47" i="1" s="1"/>
  <c r="H44" i="1"/>
  <c r="I44" i="1" s="1"/>
  <c r="H43" i="1"/>
  <c r="I43" i="1" s="1"/>
  <c r="H42" i="1"/>
  <c r="I42" i="1" s="1"/>
  <c r="H39" i="1"/>
  <c r="I39" i="1" s="1"/>
  <c r="H38" i="1"/>
  <c r="I38" i="1" s="1"/>
  <c r="H37" i="1"/>
  <c r="I37" i="1" s="1"/>
  <c r="F149" i="1"/>
  <c r="F148" i="1"/>
  <c r="F147" i="1"/>
  <c r="H138" i="1"/>
  <c r="I138" i="1" s="1"/>
  <c r="H137" i="1"/>
  <c r="I137" i="1" s="1"/>
  <c r="H136" i="1"/>
  <c r="I136" i="1" s="1"/>
  <c r="F138" i="1"/>
  <c r="F137" i="1"/>
  <c r="F136" i="1"/>
  <c r="F39" i="1"/>
  <c r="F38" i="1"/>
  <c r="F37" i="1"/>
  <c r="F54" i="1"/>
  <c r="F53" i="1"/>
  <c r="F52" i="1"/>
  <c r="F49" i="1"/>
  <c r="F48" i="1"/>
  <c r="F47" i="1"/>
  <c r="F44" i="1"/>
  <c r="F43" i="1"/>
  <c r="F42" i="1"/>
  <c r="H67" i="1"/>
  <c r="I67" i="1" s="1"/>
  <c r="H68" i="1"/>
  <c r="I68" i="1" s="1"/>
  <c r="H69" i="1"/>
  <c r="I69" i="1" s="1"/>
  <c r="H184" i="1"/>
  <c r="H183" i="1"/>
  <c r="H182" i="1"/>
  <c r="H181" i="1"/>
  <c r="H179" i="1"/>
  <c r="H178" i="1"/>
  <c r="H177" i="1"/>
  <c r="H176" i="1"/>
  <c r="H174" i="1"/>
  <c r="H173" i="1"/>
  <c r="H172" i="1"/>
  <c r="H171" i="1"/>
  <c r="H163" i="1"/>
  <c r="H162" i="1"/>
  <c r="H158" i="1"/>
  <c r="H154" i="1"/>
  <c r="H143" i="1"/>
  <c r="H142" i="1"/>
  <c r="H141" i="1"/>
  <c r="H132" i="1"/>
  <c r="H128" i="1"/>
  <c r="H127" i="1"/>
  <c r="H126" i="1"/>
  <c r="H105" i="1"/>
  <c r="H104" i="1"/>
  <c r="H103" i="1"/>
  <c r="H96" i="1"/>
  <c r="H95" i="1"/>
  <c r="H93" i="1"/>
  <c r="H92" i="1"/>
  <c r="H91" i="1"/>
  <c r="H75" i="1"/>
  <c r="H74" i="1"/>
  <c r="H73" i="1"/>
  <c r="H34" i="1"/>
  <c r="H33" i="1"/>
  <c r="H32" i="1"/>
  <c r="H29" i="1"/>
  <c r="H28" i="1"/>
  <c r="H27" i="1"/>
  <c r="H24" i="1"/>
  <c r="H23" i="1"/>
  <c r="H22" i="1"/>
  <c r="H19" i="1"/>
  <c r="H18" i="1"/>
  <c r="H17" i="1"/>
  <c r="H12" i="1"/>
  <c r="I114" i="1" s="1"/>
  <c r="J114" i="1" s="1"/>
  <c r="H11" i="1"/>
  <c r="I113" i="1" s="1"/>
  <c r="J113" i="1" s="1"/>
  <c r="H10" i="1"/>
  <c r="I112" i="1" s="1"/>
  <c r="J112" i="1" s="1"/>
  <c r="I59" i="1" l="1"/>
  <c r="J59" i="1" s="1"/>
  <c r="I54" i="1"/>
  <c r="J54" i="1" s="1"/>
  <c r="I64" i="1"/>
  <c r="J64" i="1" s="1"/>
  <c r="J147" i="1"/>
  <c r="J148" i="1"/>
  <c r="J149" i="1"/>
  <c r="J136" i="1"/>
  <c r="J137" i="1"/>
  <c r="J138" i="1"/>
  <c r="I80" i="1"/>
  <c r="J80" i="1" s="1"/>
  <c r="I82" i="1"/>
  <c r="J82" i="1" s="1"/>
  <c r="I108" i="1"/>
  <c r="J108" i="1" s="1"/>
  <c r="I109" i="1"/>
  <c r="J109" i="1" s="1"/>
  <c r="J37" i="1"/>
  <c r="J38" i="1"/>
  <c r="J39" i="1"/>
  <c r="I62" i="1"/>
  <c r="J62" i="1" s="1"/>
  <c r="I63" i="1"/>
  <c r="J63" i="1" s="1"/>
  <c r="I57" i="1"/>
  <c r="J57" i="1" s="1"/>
  <c r="I58" i="1"/>
  <c r="J58" i="1" s="1"/>
  <c r="I52" i="1"/>
  <c r="J52" i="1" s="1"/>
  <c r="I53" i="1"/>
  <c r="J53" i="1" s="1"/>
  <c r="J48" i="1"/>
  <c r="J47" i="1"/>
  <c r="J49" i="1"/>
  <c r="J43" i="1"/>
  <c r="J42" i="1"/>
  <c r="J44" i="1"/>
  <c r="J68" i="1"/>
  <c r="J67" i="1"/>
  <c r="J69" i="1"/>
  <c r="I12" i="1"/>
  <c r="I81" i="1" l="1"/>
  <c r="J81" i="1" s="1"/>
  <c r="I110" i="1"/>
  <c r="J110" i="1" s="1"/>
  <c r="J12" i="1"/>
  <c r="I143" i="1"/>
  <c r="F143" i="1"/>
  <c r="I142" i="1"/>
  <c r="F142" i="1"/>
  <c r="I141" i="1"/>
  <c r="F141" i="1"/>
  <c r="I128" i="1"/>
  <c r="F128" i="1"/>
  <c r="I127" i="1"/>
  <c r="F127" i="1"/>
  <c r="I126" i="1"/>
  <c r="F126" i="1"/>
  <c r="I75" i="1"/>
  <c r="I74" i="1"/>
  <c r="I73" i="1"/>
  <c r="J141" i="1" l="1"/>
  <c r="J143" i="1"/>
  <c r="J142" i="1"/>
  <c r="J128" i="1"/>
  <c r="J127" i="1"/>
  <c r="J126" i="1"/>
  <c r="J73" i="1"/>
  <c r="J74" i="1"/>
  <c r="J75" i="1"/>
  <c r="I11" i="1" l="1"/>
  <c r="F191" i="1"/>
  <c r="I191" i="1"/>
  <c r="F192" i="1"/>
  <c r="I192" i="1"/>
  <c r="I104" i="1"/>
  <c r="I105" i="1"/>
  <c r="I132" i="1"/>
  <c r="I154" i="1"/>
  <c r="I158" i="1"/>
  <c r="I162" i="1"/>
  <c r="I163" i="1"/>
  <c r="I171" i="1"/>
  <c r="I172" i="1"/>
  <c r="I173" i="1"/>
  <c r="I174" i="1"/>
  <c r="I176" i="1"/>
  <c r="I177" i="1"/>
  <c r="I178" i="1"/>
  <c r="I179" i="1"/>
  <c r="I181" i="1"/>
  <c r="I182" i="1"/>
  <c r="I183" i="1"/>
  <c r="I184" i="1"/>
  <c r="F132" i="1"/>
  <c r="F154" i="1"/>
  <c r="F158" i="1"/>
  <c r="F162" i="1"/>
  <c r="F163" i="1"/>
  <c r="F171" i="1"/>
  <c r="F172" i="1"/>
  <c r="F173" i="1"/>
  <c r="F174" i="1"/>
  <c r="F176" i="1"/>
  <c r="F177" i="1"/>
  <c r="F178" i="1"/>
  <c r="F179" i="1"/>
  <c r="F181" i="1"/>
  <c r="F182" i="1"/>
  <c r="F183" i="1"/>
  <c r="F184" i="1"/>
  <c r="I103" i="1"/>
  <c r="I91" i="1"/>
  <c r="I92" i="1"/>
  <c r="I93" i="1"/>
  <c r="I95" i="1"/>
  <c r="I96" i="1"/>
  <c r="J172" i="1" l="1"/>
  <c r="J11" i="1"/>
  <c r="J178" i="1"/>
  <c r="J176" i="1"/>
  <c r="J104" i="1"/>
  <c r="J192" i="1"/>
  <c r="J191" i="1"/>
  <c r="J162" i="1"/>
  <c r="J183" i="1"/>
  <c r="J163" i="1"/>
  <c r="J173" i="1"/>
  <c r="J184" i="1"/>
  <c r="J174" i="1"/>
  <c r="J179" i="1"/>
  <c r="J171" i="1"/>
  <c r="J95" i="1"/>
  <c r="J132" i="1"/>
  <c r="J177" i="1"/>
  <c r="J154" i="1"/>
  <c r="J182" i="1"/>
  <c r="J181" i="1"/>
  <c r="J158" i="1"/>
  <c r="J105" i="1"/>
  <c r="J91" i="1"/>
  <c r="J103" i="1"/>
  <c r="J93" i="1"/>
  <c r="J92" i="1"/>
  <c r="J96" i="1"/>
  <c r="F27" i="1" l="1"/>
  <c r="I27" i="1"/>
  <c r="F28" i="1"/>
  <c r="I28" i="1"/>
  <c r="F29" i="1"/>
  <c r="I29" i="1"/>
  <c r="F32" i="1"/>
  <c r="I32" i="1"/>
  <c r="F33" i="1"/>
  <c r="I33" i="1"/>
  <c r="F34" i="1"/>
  <c r="I34" i="1"/>
  <c r="I10" i="1"/>
  <c r="J27" i="1" l="1"/>
  <c r="J32" i="1"/>
  <c r="J28" i="1"/>
  <c r="J34" i="1"/>
  <c r="J29" i="1"/>
  <c r="J33" i="1"/>
  <c r="J10" i="1"/>
  <c r="I17" i="1" l="1"/>
  <c r="I18" i="1"/>
  <c r="I19" i="1"/>
  <c r="I22" i="1"/>
  <c r="I23" i="1"/>
  <c r="I24" i="1"/>
  <c r="J24" i="1" l="1"/>
  <c r="J23" i="1"/>
  <c r="J22" i="1"/>
  <c r="J17" i="1"/>
  <c r="J19" i="1" l="1"/>
  <c r="J18" i="1"/>
  <c r="J195" i="1" l="1"/>
  <c r="J196" i="1" s="1"/>
  <c r="J197" i="1" s="1"/>
</calcChain>
</file>

<file path=xl/sharedStrings.xml><?xml version="1.0" encoding="utf-8"?>
<sst xmlns="http://schemas.openxmlformats.org/spreadsheetml/2006/main" count="1130" uniqueCount="486">
  <si>
    <t>PRODUKT</t>
  </si>
  <si>
    <t>Farbe</t>
  </si>
  <si>
    <t>Bestellnummer</t>
  </si>
  <si>
    <t>EP</t>
  </si>
  <si>
    <t>GP</t>
  </si>
  <si>
    <t>Bedarf Stck/m m²</t>
  </si>
  <si>
    <t>Stückliste</t>
  </si>
  <si>
    <t>Preisliste</t>
  </si>
  <si>
    <t>Rabatt in %</t>
  </si>
  <si>
    <t>Frachtkosten</t>
  </si>
  <si>
    <t>DECRA ELEGANCE</t>
  </si>
  <si>
    <t>SCHWARZ MATT</t>
  </si>
  <si>
    <t>ANTHRAZITT MATT</t>
  </si>
  <si>
    <t xml:space="preserve">TERRACOTTA MATT </t>
  </si>
  <si>
    <t>GLÄNZEND SCHWARZ</t>
  </si>
  <si>
    <t>B4-DBM-PA</t>
  </si>
  <si>
    <t>B4-DCM-PA</t>
  </si>
  <si>
    <t>B4-DTR-PA</t>
  </si>
  <si>
    <t>B2-DBB-PA</t>
  </si>
  <si>
    <t>DECRA ELEGANCE ACOUSTIC</t>
  </si>
  <si>
    <t>B4TDCM-PA</t>
  </si>
  <si>
    <t>B4TDTR-PA</t>
  </si>
  <si>
    <t>DECRA CLASSIC (Granuliert)</t>
  </si>
  <si>
    <t>SCHWARZ</t>
  </si>
  <si>
    <t>ROT</t>
  </si>
  <si>
    <t>ROT GEFLAMMT</t>
  </si>
  <si>
    <t>GRAU GEFLAMMT</t>
  </si>
  <si>
    <t>B6-DCB-PA</t>
  </si>
  <si>
    <t>B6-DRE-PA</t>
  </si>
  <si>
    <t>B6-DNR-PA</t>
  </si>
  <si>
    <t>B6-DAG-PA</t>
  </si>
  <si>
    <t>DECRA QUBE</t>
  </si>
  <si>
    <t>D46DBM-PA</t>
  </si>
  <si>
    <t>Bogenfirstkappe Barrel 205</t>
  </si>
  <si>
    <t xml:space="preserve"> SCHWARZ</t>
  </si>
  <si>
    <t>TERRACOTTA</t>
  </si>
  <si>
    <t>06-DCB-1RB.205</t>
  </si>
  <si>
    <t>06-DRE-1RB.205</t>
  </si>
  <si>
    <t>06-DAR-1RB.205</t>
  </si>
  <si>
    <t>06-DEG-1RB.205</t>
  </si>
  <si>
    <t>04-DBM-1RB.205</t>
  </si>
  <si>
    <t>02-DBB-1RB.205</t>
  </si>
  <si>
    <t>04-DCM-1RB.205</t>
  </si>
  <si>
    <t>04-DTR-1RB.205</t>
  </si>
  <si>
    <t>Bogenfirstkappe Barrel 205 3teilig</t>
  </si>
  <si>
    <t>06-DCB-3RB.205</t>
  </si>
  <si>
    <t>06-DRE-3RB.205</t>
  </si>
  <si>
    <t>06-DAR-3RB.205</t>
  </si>
  <si>
    <t>06-DEG-3RB.205</t>
  </si>
  <si>
    <t>04-DBM-3RB.205</t>
  </si>
  <si>
    <t>02-DBB-3RB.205</t>
  </si>
  <si>
    <t>04-DCM-3RB.205</t>
  </si>
  <si>
    <t>04-DTR-3RB.205</t>
  </si>
  <si>
    <t>V- Firstkappe 175/1250</t>
  </si>
  <si>
    <t>06-DRE-AR.175</t>
  </si>
  <si>
    <t>06-DAR-AR.175</t>
  </si>
  <si>
    <t>06-DEG-AR.175</t>
  </si>
  <si>
    <t>04-DBM-AR.175</t>
  </si>
  <si>
    <t>02-DBB-AR.175</t>
  </si>
  <si>
    <t>04-DCM-AR.175</t>
  </si>
  <si>
    <t>04-DTR-AR.175</t>
  </si>
  <si>
    <t xml:space="preserve">T-Stück First- Verbindungselement </t>
  </si>
  <si>
    <t xml:space="preserve"> ROT</t>
  </si>
  <si>
    <t>First-/Wand- Anschlusselement 110</t>
  </si>
  <si>
    <t xml:space="preserve">Ortgang Rechts 3 Elemente    </t>
  </si>
  <si>
    <t>QUBE</t>
  </si>
  <si>
    <t xml:space="preserve"> SCHWARZ MATT </t>
  </si>
  <si>
    <t xml:space="preserve">Ortgang Links 3 Elemente        </t>
  </si>
  <si>
    <t>Ortgang kurz Rechts</t>
  </si>
  <si>
    <t>ROT GEFLAMMT (DARK RED)</t>
  </si>
  <si>
    <t xml:space="preserve">Ortgang kurz  Links </t>
  </si>
  <si>
    <t>Endstück Rund zu Bogenfirstkappe</t>
  </si>
  <si>
    <t>Fristkappe Startelement 205</t>
  </si>
  <si>
    <t>Firstkappe Endelement 205</t>
  </si>
  <si>
    <t>Kehlblech 400/1350</t>
  </si>
  <si>
    <t>RED</t>
  </si>
  <si>
    <t>06-DCB-RB.205.T</t>
  </si>
  <si>
    <t>06-DRE-RB.205.T</t>
  </si>
  <si>
    <t>06-DAR-RB.205.T</t>
  </si>
  <si>
    <t>06-DEG-RB.205.T</t>
  </si>
  <si>
    <t>04-DBM-RB.205.T</t>
  </si>
  <si>
    <t>02-DBB-RB.205.T</t>
  </si>
  <si>
    <t>04-DCM-RB.205.T</t>
  </si>
  <si>
    <t>04-DTR-RB.205.T</t>
  </si>
  <si>
    <t>06-DCB-RB.205.Y15-30</t>
  </si>
  <si>
    <t>06-DRE-RB.205.Y15-30</t>
  </si>
  <si>
    <t>06-DAR-RB.205.Y15-30</t>
  </si>
  <si>
    <t>06-DEG-RB.205.Y15-30</t>
  </si>
  <si>
    <t>04-DBM-RB.205.Y15-30</t>
  </si>
  <si>
    <t>02-DBB-RB.205.Y15-30</t>
  </si>
  <si>
    <t>04-DCM-RB.205.Y15-30</t>
  </si>
  <si>
    <t>04-DTR-RB.205.Y15-30</t>
  </si>
  <si>
    <t>06-DCB-EF</t>
  </si>
  <si>
    <t>06-DRE-EF</t>
  </si>
  <si>
    <t>06-DAR-EF</t>
  </si>
  <si>
    <t>06-DEG-EF</t>
  </si>
  <si>
    <t>04-DBM-EF</t>
  </si>
  <si>
    <t>02-DBB-EF</t>
  </si>
  <si>
    <t>04-DCM-EF</t>
  </si>
  <si>
    <t xml:space="preserve">D4-DBM-BBC.R.SC </t>
  </si>
  <si>
    <t xml:space="preserve">D4-DBM-BBC.L.SC </t>
  </si>
  <si>
    <t>06-DCB-BBC.R.SH</t>
  </si>
  <si>
    <t>06-DRE-BBC.R.SH</t>
  </si>
  <si>
    <t>06-DAR-BBC.R.SH</t>
  </si>
  <si>
    <t>06-DEG-BBC.R.SH</t>
  </si>
  <si>
    <t>04-DBM-BBC.R.SH</t>
  </si>
  <si>
    <t>02-DBB-BBC.R.SH</t>
  </si>
  <si>
    <t>04-DCM-BBC.R.SH</t>
  </si>
  <si>
    <t>04-DTR-BBC.R.SH</t>
  </si>
  <si>
    <t>06-DCB-BBC.L.SH</t>
  </si>
  <si>
    <t>06-DRE-BBC.L.SH</t>
  </si>
  <si>
    <t>06-DAR-BBC.L.SH</t>
  </si>
  <si>
    <t>06-DEG-BBC.L.SH</t>
  </si>
  <si>
    <t>04-DBM-BBC.L.SH</t>
  </si>
  <si>
    <t>02-DBB-BBC.L.SH</t>
  </si>
  <si>
    <t>04-DCM-BBC.L.SH</t>
  </si>
  <si>
    <t>04-DTR-BBC.L.SH</t>
  </si>
  <si>
    <t>06-DCB-EC.RB.205.H</t>
  </si>
  <si>
    <t>06-DRE-EC.RB.205.H</t>
  </si>
  <si>
    <t>06-DAR-EC.RB.205.H</t>
  </si>
  <si>
    <t>06-DEG-EC.RB.205.H</t>
  </si>
  <si>
    <t>04-DBM-EC.RB.205.H</t>
  </si>
  <si>
    <t>04-DCM-EC.RB.205.H</t>
  </si>
  <si>
    <t>06-DCB-1RB.205.ST</t>
  </si>
  <si>
    <t>06-DRE-1RB.205.ST</t>
  </si>
  <si>
    <t>06-DAR-1RB.205.ST</t>
  </si>
  <si>
    <t>06-DEG-1RB.205.ST</t>
  </si>
  <si>
    <t>04-DBM-1RB.205.ST</t>
  </si>
  <si>
    <t>02-DBB-1RB.205.ST</t>
  </si>
  <si>
    <t>04-DCM-1RB.205.ST</t>
  </si>
  <si>
    <t>04-DTR-1RB.205.ST</t>
  </si>
  <si>
    <t>06-DCB-1RB.205.END</t>
  </si>
  <si>
    <t>06-DRE-1RB.205.END</t>
  </si>
  <si>
    <t>06-DAR-1RB.205.END</t>
  </si>
  <si>
    <t>06-DEG-1RB.205.END</t>
  </si>
  <si>
    <t>04-DBM-1RB.205.END</t>
  </si>
  <si>
    <t>02-DBB-1RB.205.END</t>
  </si>
  <si>
    <t>04-DCM-1RB.205.END</t>
  </si>
  <si>
    <t>04-DTR-1RB.205.END</t>
  </si>
  <si>
    <t>06-DCB-FS</t>
  </si>
  <si>
    <t>06-DRE-FS</t>
  </si>
  <si>
    <t>06-DAR-FS</t>
  </si>
  <si>
    <t>06-DEG-FS</t>
  </si>
  <si>
    <t>04-DBM-FS</t>
  </si>
  <si>
    <t>02-DBB-FS</t>
  </si>
  <si>
    <t>04-DCM-FS</t>
  </si>
  <si>
    <t>04-DTR-FS</t>
  </si>
  <si>
    <t>0-EBLA-VA.SC.D</t>
  </si>
  <si>
    <t>0-ERED-VA.SC.D</t>
  </si>
  <si>
    <t>Traufstreifen 25</t>
  </si>
  <si>
    <t>Felt Penetration Sleeve</t>
  </si>
  <si>
    <t>Dachhaken</t>
  </si>
  <si>
    <t>Verzinkt</t>
  </si>
  <si>
    <t>Solarhalterung</t>
  </si>
  <si>
    <t>f. Classic, Elegance</t>
  </si>
  <si>
    <t>SCHIEFER MATT</t>
  </si>
  <si>
    <t>Ausbesserungskit Bestreuung</t>
  </si>
  <si>
    <t>ROT GEFLAMMT (Dark Red)</t>
  </si>
  <si>
    <t>06-DCB-EA.25</t>
  </si>
  <si>
    <t>06-DRE-EA.25</t>
  </si>
  <si>
    <t>06-DAR-EA.25</t>
  </si>
  <si>
    <t>06-DEG-EA.25</t>
  </si>
  <si>
    <t>04-DBM-EA.25</t>
  </si>
  <si>
    <t>02-DBB-EA.25</t>
  </si>
  <si>
    <t>04-DCM-EA.25</t>
  </si>
  <si>
    <t>04-DTR-EA.25</t>
  </si>
  <si>
    <t>B6-DCB-RV.75</t>
  </si>
  <si>
    <t>B6-DRE-RV.75</t>
  </si>
  <si>
    <t>B6-DAR-RV.75</t>
  </si>
  <si>
    <t>B6-DEG-RV.75</t>
  </si>
  <si>
    <t>B4-DBM-RV.75</t>
  </si>
  <si>
    <t>B2-DBB-RV.75</t>
  </si>
  <si>
    <t>B4-DCM-RV.75</t>
  </si>
  <si>
    <t>B4-DTR-RV.75</t>
  </si>
  <si>
    <t>91-000-FELT</t>
  </si>
  <si>
    <t>B6-DCB-HV.15-15</t>
  </si>
  <si>
    <t>B6-DRE-HV.15-15</t>
  </si>
  <si>
    <t>B6-DAR-HV.15-15</t>
  </si>
  <si>
    <t>B6-DEG-HV.15-15</t>
  </si>
  <si>
    <t>B4-DBM-HV.15-15</t>
  </si>
  <si>
    <t>B2-DBB-HV.15-15</t>
  </si>
  <si>
    <t>B4-DCM-HV.15-15</t>
  </si>
  <si>
    <t>B4-DTR-HV.15-15</t>
  </si>
  <si>
    <t>B6-DCB-HV.110</t>
  </si>
  <si>
    <t>B6-DRE-HV.110</t>
  </si>
  <si>
    <t>B6-DAR-HV.110</t>
  </si>
  <si>
    <t>B6-DEG-HV.110</t>
  </si>
  <si>
    <t>B4-DBM-HV.110</t>
  </si>
  <si>
    <t>B2-DBB-HV.110</t>
  </si>
  <si>
    <t>B4-DCM-HV.110</t>
  </si>
  <si>
    <t>B4-DTR-HV.110</t>
  </si>
  <si>
    <t>91-000-SAFETY.HOOK</t>
  </si>
  <si>
    <t>91-000-894400</t>
  </si>
  <si>
    <t>91-BLA-SCREW.35.5.G</t>
  </si>
  <si>
    <t xml:space="preserve">91-BLA-SCREW.50.5.G </t>
  </si>
  <si>
    <t xml:space="preserve">91-RED-SCREW.35.5.G </t>
  </si>
  <si>
    <t xml:space="preserve">91-RED-SCREW.50.5.G </t>
  </si>
  <si>
    <t>04-DBM-RK.SPRAY</t>
  </si>
  <si>
    <t>02-DBB-RK.SPRAY</t>
  </si>
  <si>
    <t>04-DCM-RK.SPRAY</t>
  </si>
  <si>
    <t>04-DTR-RK.SPRAY</t>
  </si>
  <si>
    <t>04-DBM-RK.STIFT.50</t>
  </si>
  <si>
    <t>02-DBB-RK.STIFT.50</t>
  </si>
  <si>
    <t>04-DCM-RK.STIFT.50</t>
  </si>
  <si>
    <t>04-DTR-RK.STIFT.50</t>
  </si>
  <si>
    <t>Tafelblech 450      1370x450</t>
  </si>
  <si>
    <t xml:space="preserve">Verbindungselement </t>
  </si>
  <si>
    <t>Alsafix Nagelpistole</t>
  </si>
  <si>
    <t>auf Nachfrage</t>
  </si>
  <si>
    <t>Bei einem Bestellwert &lt; 2.500 € Pauschal</t>
  </si>
  <si>
    <t>Netto</t>
  </si>
  <si>
    <t>MwSt.19%</t>
  </si>
  <si>
    <t>Ges.Brutto</t>
  </si>
  <si>
    <t>Lüfter G2  (Flächenlüfter)</t>
  </si>
  <si>
    <t>Pakete unter 25 Kg</t>
  </si>
  <si>
    <t>anthrazit matt</t>
  </si>
  <si>
    <t>schwarz matt</t>
  </si>
  <si>
    <t>terracotta matt</t>
  </si>
  <si>
    <t>D46DCM-PA</t>
  </si>
  <si>
    <t>D46DTR-PA</t>
  </si>
  <si>
    <t>UMBER BRAUN</t>
  </si>
  <si>
    <t xml:space="preserve"> ANTHRAZIT MATT </t>
  </si>
  <si>
    <t xml:space="preserve"> TERRACOTTA MATT </t>
  </si>
  <si>
    <t>B4TDBM-PA</t>
  </si>
  <si>
    <t xml:space="preserve">D4-DCM-BBC.R.SC </t>
  </si>
  <si>
    <t xml:space="preserve">D4-DTR-BBC.R.SC </t>
  </si>
  <si>
    <t xml:space="preserve">D4-DCM-BBC.L.SC </t>
  </si>
  <si>
    <t xml:space="preserve">D4-DTR-BBC.L.SC </t>
  </si>
  <si>
    <t>04-DTR-EC.RB.205.H</t>
  </si>
  <si>
    <t>02-DBB-EC.RB.205.H</t>
  </si>
  <si>
    <t>Andere Farben aus Tafelware kanten!</t>
  </si>
  <si>
    <t xml:space="preserve">D4-DBM-RV.75 </t>
  </si>
  <si>
    <t>D4-DCM-RV.75</t>
  </si>
  <si>
    <t>D4-DTR-RV.75</t>
  </si>
  <si>
    <t>D4-DBM-HV.110</t>
  </si>
  <si>
    <t>D4-DCM-HV.110</t>
  </si>
  <si>
    <t>D4-DTR-HV.110</t>
  </si>
  <si>
    <t>30 Tage  Netto ohne Abzug</t>
  </si>
  <si>
    <t>Ab einem Bestellwert von 2500 € wird jede Lieferung frachtfrei zum Lager des Handels bis Deutsche Festlandgrenze geliefert.</t>
  </si>
  <si>
    <t>Für weniger als 2500 € Bestellwert werden pauschale Frachtkosten berechnet:</t>
  </si>
  <si>
    <t>DECRA CLASSIC</t>
  </si>
  <si>
    <t>DECRA Stratos L</t>
  </si>
  <si>
    <t>W6DDCB-PA</t>
  </si>
  <si>
    <t>schwarz granuliert</t>
  </si>
  <si>
    <t>umberbraun granuliert</t>
  </si>
  <si>
    <t>First</t>
  </si>
  <si>
    <t>Mono Pitch Ridge f Pultdächer</t>
  </si>
  <si>
    <t>04-DCM-MPR</t>
  </si>
  <si>
    <t>04-DBM-MPR</t>
  </si>
  <si>
    <t>04-DTR-MPR</t>
  </si>
  <si>
    <t>06-DCB-MPR</t>
  </si>
  <si>
    <t>06-DRE-MPR</t>
  </si>
  <si>
    <t>06-DAR-MPR</t>
  </si>
  <si>
    <t>06-DEG-MPR</t>
  </si>
  <si>
    <t>GLÄNZEND BORDEAUX</t>
  </si>
  <si>
    <t>B2-BOR-PA</t>
  </si>
  <si>
    <t>02-BOR-1RB.205</t>
  </si>
  <si>
    <t>02-BOR-3RB.205</t>
  </si>
  <si>
    <t>02-BOR-RB.205.T</t>
  </si>
  <si>
    <t>02-BOR-RB.205.Y15-30</t>
  </si>
  <si>
    <t>Y-Stück  Verbindungselement Rund</t>
  </si>
  <si>
    <t>06-DCB-RB.205.Y30-45</t>
  </si>
  <si>
    <t>06-DRE-RB.205.Y30-45</t>
  </si>
  <si>
    <t>06-DAR-RB.205.Y30-45</t>
  </si>
  <si>
    <t>06-DEG-RB.205.Y30-45</t>
  </si>
  <si>
    <t>04-DBM-RB.205.Y30-45</t>
  </si>
  <si>
    <t>02-DBB-RB.205.Y30-45</t>
  </si>
  <si>
    <t>02-BOR-RB.205.Y30-45</t>
  </si>
  <si>
    <t>04-DCM-RB.205.Y30-45</t>
  </si>
  <si>
    <t>04-DTR-RB.205.Y30-45</t>
  </si>
  <si>
    <t>02-BOR-EC.RB.205.H</t>
  </si>
  <si>
    <t>02-BOR-1RB.205.ST</t>
  </si>
  <si>
    <t>02-BOR-1RB.205.END</t>
  </si>
  <si>
    <t>02-BOR-AR.175</t>
  </si>
  <si>
    <t>02-BOR-MPR</t>
  </si>
  <si>
    <t>02-DBB-MPR</t>
  </si>
  <si>
    <t xml:space="preserve">Stratos V- Firstkappe </t>
  </si>
  <si>
    <t>06-DCB-1AR</t>
  </si>
  <si>
    <t>Stratos V-First Endstück</t>
  </si>
  <si>
    <t>0B-DCB-EC.1AR.H</t>
  </si>
  <si>
    <t>0B-DCB-EC.1AR.Y</t>
  </si>
  <si>
    <t>Stratos Y-Verbindungsstück</t>
  </si>
  <si>
    <t>Ortgang</t>
  </si>
  <si>
    <t>GlLÄNZEND BORDEAUX</t>
  </si>
  <si>
    <t>02-BOR-BBC.R.SH</t>
  </si>
  <si>
    <t>02-BOR-BBC.L.SH</t>
  </si>
  <si>
    <t>B4-DCM-EC.BBC.L.140</t>
  </si>
  <si>
    <t>B4-DTR-EC.BBC.L.140</t>
  </si>
  <si>
    <t>B2-BOR-EC.BBC.L.140</t>
  </si>
  <si>
    <t>B2-DBB-EC.BBC.L.140</t>
  </si>
  <si>
    <t>B4-DBM-EC.BBC.L.140</t>
  </si>
  <si>
    <t>B6-DEG-EC.BBC.L.140</t>
  </si>
  <si>
    <t>B6-DAR-EC.BBC.L.140</t>
  </si>
  <si>
    <t>B6-DRE-EC.BBC.L.140</t>
  </si>
  <si>
    <t>B6-DCB-EC.BBC.L.140</t>
  </si>
  <si>
    <t>Ortgang SC140 Endkappe links</t>
  </si>
  <si>
    <t>Ortgang SC140 Endkappe rechts</t>
  </si>
  <si>
    <t>B6-DCB-EC.BBC.R.140</t>
  </si>
  <si>
    <t>B6-DRE-EC.BBC.R.140</t>
  </si>
  <si>
    <t>B6-DAR-EC.BBC.R.140</t>
  </si>
  <si>
    <t>B6-DEG-EC.BBC.R.140</t>
  </si>
  <si>
    <t>B4-DBM-EC.BBC.R.140</t>
  </si>
  <si>
    <t>B2-DBB-EC.BBC.R.140</t>
  </si>
  <si>
    <t>B2-BOR-EC.BBC.R.140</t>
  </si>
  <si>
    <t>B4-DCM-EC.BBC.R.140</t>
  </si>
  <si>
    <t>B4-DTR-EC.BBC.R.140</t>
  </si>
  <si>
    <t>Anschlüsse</t>
  </si>
  <si>
    <t>02-BOR-FS</t>
  </si>
  <si>
    <t>02-BOR-EA.25</t>
  </si>
  <si>
    <t>02-BOR-EF</t>
  </si>
  <si>
    <t>Wandanschluss rechts</t>
  </si>
  <si>
    <t>B4-DCM-SWF.R.100</t>
  </si>
  <si>
    <t>B4-DTR-SWF.R.100</t>
  </si>
  <si>
    <t>B2-BOR-SWF.R.100</t>
  </si>
  <si>
    <t>B2-DBB-SWF.R.100</t>
  </si>
  <si>
    <t>B4-DBM-SWF.R.100</t>
  </si>
  <si>
    <t>B6-DEG-SWF.R.100</t>
  </si>
  <si>
    <t>B6-DAR-SWF.R.100</t>
  </si>
  <si>
    <t>B6-DRE-SWF.R.100</t>
  </si>
  <si>
    <t>Wandanschluss links</t>
  </si>
  <si>
    <t>B6-DCB-SWF.R.100</t>
  </si>
  <si>
    <t>B6-DCB-SWF.L.100</t>
  </si>
  <si>
    <t>B6-DRE-SWF.L.100</t>
  </si>
  <si>
    <t>B6-DAR-SWF.L.100</t>
  </si>
  <si>
    <t>B6-DEG-SWF.L.100</t>
  </si>
  <si>
    <t>B4-DBM-SWF.L.100</t>
  </si>
  <si>
    <t>B2-DBB-SWF.L.100</t>
  </si>
  <si>
    <t>B2-BOR-SWF.L.100</t>
  </si>
  <si>
    <t>B4-DCM-SWF.L.100</t>
  </si>
  <si>
    <t>B4-DTR-SWF.L.100</t>
  </si>
  <si>
    <t>Einbauten/ Lüftung</t>
  </si>
  <si>
    <t>B2-BOR-RV.75</t>
  </si>
  <si>
    <t>B2-BOR-HV.15-15</t>
  </si>
  <si>
    <t>B2-BOR-HV.110</t>
  </si>
  <si>
    <t>f.STRATOS</t>
  </si>
  <si>
    <t>D4-DBM-HV.15-15</t>
  </si>
  <si>
    <t>D4-DCM-HV.15-15</t>
  </si>
  <si>
    <t>D4-DTR-HV.15-15</t>
  </si>
  <si>
    <t>W6-DCB-HV.110</t>
  </si>
  <si>
    <t>W6-DCB-RV.75</t>
  </si>
  <si>
    <t>W6-DCB-HV.15-15</t>
  </si>
  <si>
    <t>Solardurchführung 1 Kanal</t>
  </si>
  <si>
    <t>SONSTIGES</t>
  </si>
  <si>
    <t>**Spalte E die Mengen eingeben und Spalte H10 Ihren Rabatt***</t>
  </si>
  <si>
    <t>2,8x50mm plasticCoil (200 St./Rol)</t>
  </si>
  <si>
    <r>
      <t xml:space="preserve">Schrauben ROOFTG    </t>
    </r>
    <r>
      <rPr>
        <b/>
        <sz val="8"/>
        <color rgb="FFFF0000"/>
        <rFont val="Raleway"/>
      </rPr>
      <t>NEU</t>
    </r>
  </si>
  <si>
    <t>f. STRATOS</t>
  </si>
  <si>
    <r>
      <t xml:space="preserve">Schraubnägel ANTHR     </t>
    </r>
    <r>
      <rPr>
        <b/>
        <sz val="8"/>
        <color rgb="FFFF0000"/>
        <rFont val="Raleway"/>
      </rPr>
      <t>NEU</t>
    </r>
    <r>
      <rPr>
        <sz val="8"/>
        <rFont val="Raleway"/>
      </rPr>
      <t xml:space="preserve"> 200 Stck</t>
    </r>
  </si>
  <si>
    <t>Anfrage
in m/m²</t>
  </si>
  <si>
    <t xml:space="preserve">ROT GEFLAMMT </t>
  </si>
  <si>
    <r>
      <t xml:space="preserve">Schraubnägel ROT          </t>
    </r>
    <r>
      <rPr>
        <b/>
        <sz val="8"/>
        <color rgb="FFFF0000"/>
        <rFont val="Raleway"/>
      </rPr>
      <t xml:space="preserve">NEU </t>
    </r>
    <r>
      <rPr>
        <sz val="8"/>
        <rFont val="Raleway"/>
      </rPr>
      <t>200 Stck</t>
    </r>
  </si>
  <si>
    <t xml:space="preserve">Mielenweg 3, 3700 Tongeren (Belgium)
Tel. 0032(0)12.24.18.01 </t>
  </si>
  <si>
    <r>
      <t xml:space="preserve">Kunde: </t>
    </r>
    <r>
      <rPr>
        <sz val="10"/>
        <color theme="1"/>
        <rFont val="Calibri"/>
        <family val="2"/>
        <scheme val="minor"/>
      </rPr>
      <t xml:space="preserve"> </t>
    </r>
  </si>
  <si>
    <t>B6-DRE-TT.69</t>
  </si>
  <si>
    <t>B6-DCB-TT.69</t>
  </si>
  <si>
    <t>B6-DAR-TT.69</t>
  </si>
  <si>
    <t>B6-DEG-TT.69</t>
  </si>
  <si>
    <t>B2-DBB-TT.69</t>
  </si>
  <si>
    <t>B2-BOR-TT.69</t>
  </si>
  <si>
    <t>B4-DCM-TT.69</t>
  </si>
  <si>
    <t>B4-DTR-TT.69</t>
  </si>
  <si>
    <t>D4-DCM-TT.69</t>
  </si>
  <si>
    <t>D4-DTR-TT.69</t>
  </si>
  <si>
    <t>LZ a. Anfr</t>
  </si>
  <si>
    <t>Rot 35 mm inkl. 2 Bits 500 Stck</t>
  </si>
  <si>
    <t>Rot 50 mm inkl. 2 Bits  300 Stck</t>
  </si>
  <si>
    <t xml:space="preserve">Reparaturspray </t>
  </si>
  <si>
    <t>Reparaturstift 50ml</t>
  </si>
  <si>
    <t>91-BLA-SCREW.NAIL.16D</t>
  </si>
  <si>
    <t>91-RED-SCREW.NAIL.16D</t>
  </si>
  <si>
    <t>B6-DCB-BBC.R.140</t>
  </si>
  <si>
    <t>B6-DRE-BBC.R.140</t>
  </si>
  <si>
    <t>B6-DAR-BBC.R.140</t>
  </si>
  <si>
    <t>B6-DEG-BBC.R.140</t>
  </si>
  <si>
    <t>B4-DBM-BBC.R.140</t>
  </si>
  <si>
    <t>B2-DBB-BBC.R.140</t>
  </si>
  <si>
    <t>B2-BOR-BBC.R.140</t>
  </si>
  <si>
    <t>B4-DCM-BBC.R.140</t>
  </si>
  <si>
    <t>B4-DTR-BBC.R.140</t>
  </si>
  <si>
    <t>B6-DCB-BBC.L.140</t>
  </si>
  <si>
    <t>B6-DRE-BBC.L.140</t>
  </si>
  <si>
    <t>B6-DAR-BBC.L.140</t>
  </si>
  <si>
    <t>B6-DEG-BBC.L.140</t>
  </si>
  <si>
    <t>B4-DBM-BBC.L.140</t>
  </si>
  <si>
    <t>B2-DBB-BBC.L.140</t>
  </si>
  <si>
    <t>B2-BOR-BBC.L.140</t>
  </si>
  <si>
    <t>B4-DCM-BBC.L.140</t>
  </si>
  <si>
    <t>B4-DTR-BBC.L.140</t>
  </si>
  <si>
    <t>150 Euro pro Palette bis maximal 1 Tonne Gewicht</t>
  </si>
  <si>
    <t>35 Euro pro Paket bis maximal 25 kg Gewicht</t>
  </si>
  <si>
    <t>B3-DUR-PA</t>
  </si>
  <si>
    <t>W3DDUR-PA</t>
  </si>
  <si>
    <t>03-DUR-1RB.205</t>
  </si>
  <si>
    <t>03-DUR-3RB.205</t>
  </si>
  <si>
    <t>03-DUR-RB.205.T</t>
  </si>
  <si>
    <t>03-DUR-RB.205.Y15-30</t>
  </si>
  <si>
    <t>03-DUR-RB.205.Y30-45</t>
  </si>
  <si>
    <t>03-DUR-EC.RB.205.H</t>
  </si>
  <si>
    <t>03-DUR-1RB.205.ST</t>
  </si>
  <si>
    <t>03-DUR-1RB.205.END</t>
  </si>
  <si>
    <t>03-DUR-MPR</t>
  </si>
  <si>
    <t>03-DUR-1AR</t>
  </si>
  <si>
    <t>0B-DUR-EC.1AR.H</t>
  </si>
  <si>
    <t>0B-DUR-EC.1AR.Y</t>
  </si>
  <si>
    <t>B3-DUR-BBC.R.140</t>
  </si>
  <si>
    <t>B3-DUR-BBC.L.140</t>
  </si>
  <si>
    <t>03-DUR-BBC.R.SH</t>
  </si>
  <si>
    <t>03-DUR-BBC.L.SH</t>
  </si>
  <si>
    <t>B3-DUR-EC.BBC.L.140</t>
  </si>
  <si>
    <t>B3-DUR-EC.BBC.R.140</t>
  </si>
  <si>
    <t>03-DUR-FS</t>
  </si>
  <si>
    <t>03-DUR-EA.25</t>
  </si>
  <si>
    <t>03-DUR-EF</t>
  </si>
  <si>
    <t>B3-DUR-SWF.R.100</t>
  </si>
  <si>
    <t>B3-DUR-SWF.L.100</t>
  </si>
  <si>
    <t>B3-DUR-RV.75</t>
  </si>
  <si>
    <t>W3-DUR-RV.75</t>
  </si>
  <si>
    <t>B3-DUR-HV.15-15</t>
  </si>
  <si>
    <t>W3-DUR-HV.15-15</t>
  </si>
  <si>
    <t>B3-DUR-HV.110</t>
  </si>
  <si>
    <t>W3-DUR-HV.110</t>
  </si>
  <si>
    <t>B3-DUR-TT.69</t>
  </si>
  <si>
    <t>03-DUR-RK.L</t>
  </si>
  <si>
    <t>06-DCB-RK.L</t>
  </si>
  <si>
    <t>06-DRE-RK.L</t>
  </si>
  <si>
    <t>06-DAR-RK.L</t>
  </si>
  <si>
    <t>06-DEG-RK.L</t>
  </si>
  <si>
    <t>03-DUR-AR.175</t>
  </si>
  <si>
    <t>Zusätzliche Rabatte nach dem Grundrabatt: 4 Paletten 4%, 6 Paletten 5% &amp; ab 8 Paletten 6%</t>
  </si>
  <si>
    <t>VPE 400 Stck. / Lattmaß 370mm / ab 12°</t>
  </si>
  <si>
    <t>VPE 200 Stck. / Lattmaß 370mm / ab 12°</t>
  </si>
  <si>
    <t>VPE 360 Stck. / Lattmaß 368mm / ab 12°</t>
  </si>
  <si>
    <t>VPE 300 Stck. / Lattmaß 321mm / ab 15°</t>
  </si>
  <si>
    <t>VPE 360 Stck. / Lattmaß 369mm / ab 12°</t>
  </si>
  <si>
    <t>Coilnägel 325er  passend für DF und Tjep</t>
  </si>
  <si>
    <t>2,8x50mm plasticCoil (320 St./Rol)</t>
  </si>
  <si>
    <t xml:space="preserve">91-BLA-COILNAILS </t>
  </si>
  <si>
    <t xml:space="preserve">91-red-COILNAILS </t>
  </si>
  <si>
    <t>Mit Nagelkopf! Passend für z.B. DF und Tjep</t>
  </si>
  <si>
    <t>Mit Schraubkopf! Passend für z.B. Alsafix und Haubold</t>
  </si>
  <si>
    <t>DECRA Elegance &amp; Acoustic</t>
  </si>
  <si>
    <t>DECRA Classic &amp; Stratos</t>
  </si>
  <si>
    <t>DECRA Qube</t>
  </si>
  <si>
    <t>Lüfter G2 für. QUBE  Flächenlüfter</t>
  </si>
  <si>
    <t>Schwarz 35 mm inkl.2 Bits   500Stck</t>
  </si>
  <si>
    <t>Schwarz 50 mm inkl.2 Bits 300 Stck</t>
  </si>
  <si>
    <t>Schwarz 35 mm inkl. 2 Bits  500Stck</t>
  </si>
  <si>
    <t>Schwarz 50 mm inkl 2 Bits. 300 Stck</t>
  </si>
  <si>
    <t>B4-DBM-BB.U.L</t>
  </si>
  <si>
    <t>B4-DCM-BB.U.L</t>
  </si>
  <si>
    <t>B4-DTR-BB.U.L</t>
  </si>
  <si>
    <t>Ortgang Universal links</t>
  </si>
  <si>
    <t>Ortgang Universal rechts</t>
  </si>
  <si>
    <t>B4-DBM-BB.U.R</t>
  </si>
  <si>
    <t>B4-DCM-BB.U.R</t>
  </si>
  <si>
    <t>B4-DTR-BB.U.R</t>
  </si>
  <si>
    <t>Sanitärlüfter HV15-15     DN160</t>
  </si>
  <si>
    <t>Lüfter G110 ISO     DN110</t>
  </si>
  <si>
    <t>Sanitärlüfter HV15-15    DN160</t>
  </si>
  <si>
    <t>Lüfter G110 ISO      DN110</t>
  </si>
  <si>
    <t>Kappleiste</t>
  </si>
  <si>
    <t>4-DTR-EF</t>
  </si>
  <si>
    <t>04-DBM-SWF.S</t>
  </si>
  <si>
    <t>02-DBB-SWF.S</t>
  </si>
  <si>
    <t>02-BOR-SWF.S</t>
  </si>
  <si>
    <t>04-DCM-SWF.S</t>
  </si>
  <si>
    <t>04-DTR-SWF.S</t>
  </si>
  <si>
    <t>06-DCB-SWF.S</t>
  </si>
  <si>
    <t>06-DRE-SWF.S</t>
  </si>
  <si>
    <t>06-DAR-SWF.S</t>
  </si>
  <si>
    <t>03-DUR-SWF.S</t>
  </si>
  <si>
    <t>06-DEG-SWF.S</t>
  </si>
  <si>
    <t>06-DCB-AR175</t>
  </si>
  <si>
    <t>Kalkulationstool 2023</t>
  </si>
  <si>
    <t xml:space="preserve">   </t>
  </si>
  <si>
    <t>B4-DCM-GS.Multi</t>
  </si>
  <si>
    <t>Abgasdurchführung</t>
  </si>
  <si>
    <t>Preise gültig ab 01.06.2023</t>
  </si>
  <si>
    <t>Für Abgasrohre von Feuerungsanlagen und ähnlichem.</t>
  </si>
  <si>
    <t>Durchmesser Ausgang  in mm 162/152/142/132/112</t>
  </si>
  <si>
    <t>Antennendurchgang</t>
  </si>
  <si>
    <t>B4-DCM-AZ16</t>
  </si>
  <si>
    <t>B6-DCB-GS.MULTI</t>
  </si>
  <si>
    <t>B6-DCB-AZ16</t>
  </si>
  <si>
    <t>B6-DRE-AZ16</t>
  </si>
  <si>
    <t>B6-DRE-GS.MULTI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</si>
</sst>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1" x14ac:knownFonts="1">
    <font>
      <sz val="11"/>
      <color theme="1"/>
      <name val="Calibri"/>
      <family val="2"/>
      <scheme val="minor"/>
    </font>
    <font>
      <b/>
      <sz val="11"/>
      <color theme="1"/>
      <name val="Calibri"/>
      <family val="2"/>
      <scheme val="minor"/>
    </font>
    <font>
      <sz val="20"/>
      <color theme="1"/>
      <name val="Calibri"/>
      <family val="2"/>
      <scheme val="minor"/>
    </font>
    <font>
      <b/>
      <sz val="12"/>
      <color theme="1"/>
      <name val="Calibri"/>
      <family val="2"/>
      <scheme val="minor"/>
    </font>
    <font>
      <sz val="8"/>
      <name val="Calibri"/>
      <family val="2"/>
      <scheme val="minor"/>
    </font>
    <font>
      <sz val="10"/>
      <name val="Arial"/>
      <family val="2"/>
    </font>
    <font>
      <b/>
      <sz val="24"/>
      <color rgb="FF494A4E"/>
      <name val="Raleway"/>
    </font>
    <font>
      <sz val="8"/>
      <color rgb="FF000000"/>
      <name val="Raleway"/>
    </font>
    <font>
      <sz val="8"/>
      <color theme="1"/>
      <name val="Calibri"/>
      <family val="2"/>
      <scheme val="minor"/>
    </font>
    <font>
      <sz val="8"/>
      <color theme="1"/>
      <name val="Raleway"/>
    </font>
    <font>
      <sz val="8"/>
      <color rgb="FFFF0000"/>
      <name val="Raleway"/>
    </font>
    <font>
      <b/>
      <sz val="8"/>
      <color theme="1"/>
      <name val="Raleway"/>
    </font>
    <font>
      <sz val="8"/>
      <name val="Raleway"/>
    </font>
    <font>
      <b/>
      <sz val="8"/>
      <color theme="1"/>
      <name val="Calibri"/>
      <family val="2"/>
      <scheme val="minor"/>
    </font>
    <font>
      <b/>
      <sz val="8"/>
      <color rgb="FFFF0000"/>
      <name val="Calibri"/>
      <family val="2"/>
      <scheme val="minor"/>
    </font>
    <font>
      <sz val="8"/>
      <color rgb="FFFF0000"/>
      <name val="Calibri"/>
      <family val="2"/>
      <scheme val="minor"/>
    </font>
    <font>
      <sz val="11"/>
      <color theme="1"/>
      <name val="Raleway"/>
    </font>
    <font>
      <b/>
      <sz val="8"/>
      <color rgb="FFFF0000"/>
      <name val="Raleway"/>
    </font>
    <font>
      <i/>
      <sz val="8"/>
      <color theme="1"/>
      <name val="Raleway"/>
    </font>
    <font>
      <sz val="10"/>
      <color theme="1"/>
      <name val="Calibri"/>
      <family val="2"/>
      <scheme val="minor"/>
    </font>
    <font>
      <sz val="8"/>
      <color theme="0"/>
      <name val="Raleway"/>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5" fillId="0" borderId="0"/>
  </cellStyleXfs>
  <cellXfs count="339">
    <xf numFmtId="0" fontId="0" fillId="0" borderId="0" xfId="0"/>
    <xf numFmtId="0" fontId="9" fillId="0" borderId="7" xfId="0" applyFont="1" applyBorder="1" applyAlignment="1">
      <alignment horizontal="center"/>
    </xf>
    <xf numFmtId="0" fontId="1" fillId="0" borderId="0" xfId="0" applyFont="1"/>
    <xf numFmtId="2" fontId="0" fillId="0" borderId="0" xfId="0" applyNumberFormat="1"/>
    <xf numFmtId="4" fontId="0" fillId="0" borderId="0" xfId="0" applyNumberFormat="1"/>
    <xf numFmtId="3" fontId="0" fillId="0" borderId="0" xfId="0" applyNumberFormat="1" applyAlignment="1">
      <alignment horizontal="center"/>
    </xf>
    <xf numFmtId="4" fontId="0" fillId="0" borderId="0" xfId="0" applyNumberFormat="1" applyAlignment="1">
      <alignment horizontal="center"/>
    </xf>
    <xf numFmtId="1" fontId="0" fillId="0" borderId="0" xfId="0" applyNumberFormat="1" applyAlignment="1">
      <alignment horizontal="center"/>
    </xf>
    <xf numFmtId="0" fontId="3" fillId="0" borderId="0" xfId="0" applyFont="1"/>
    <xf numFmtId="4" fontId="1" fillId="0" borderId="0" xfId="0" applyNumberFormat="1" applyFont="1"/>
    <xf numFmtId="0" fontId="0" fillId="6" borderId="0" xfId="0" applyFill="1"/>
    <xf numFmtId="0" fontId="8" fillId="0" borderId="0" xfId="0" applyFont="1"/>
    <xf numFmtId="4" fontId="8" fillId="0" borderId="0" xfId="0" applyNumberFormat="1" applyFont="1" applyAlignment="1">
      <alignment horizontal="center"/>
    </xf>
    <xf numFmtId="3" fontId="8" fillId="0" borderId="0" xfId="0" applyNumberFormat="1" applyFont="1" applyAlignment="1">
      <alignment horizontal="center"/>
    </xf>
    <xf numFmtId="2" fontId="8" fillId="0" borderId="0" xfId="0" applyNumberFormat="1" applyFont="1"/>
    <xf numFmtId="1" fontId="8" fillId="0" borderId="0" xfId="0" applyNumberFormat="1" applyFont="1"/>
    <xf numFmtId="0" fontId="9" fillId="0" borderId="1" xfId="0" applyFont="1" applyBorder="1"/>
    <xf numFmtId="4" fontId="9" fillId="3" borderId="1" xfId="0" applyNumberFormat="1" applyFont="1" applyFill="1" applyBorder="1"/>
    <xf numFmtId="4" fontId="9" fillId="3" borderId="1" xfId="0" applyNumberFormat="1" applyFont="1" applyFill="1" applyBorder="1" applyAlignment="1">
      <alignment horizontal="center"/>
    </xf>
    <xf numFmtId="3" fontId="9" fillId="3" borderId="1" xfId="0" applyNumberFormat="1" applyFont="1" applyFill="1" applyBorder="1" applyAlignment="1">
      <alignment horizontal="center"/>
    </xf>
    <xf numFmtId="44" fontId="9" fillId="3" borderId="1" xfId="0" applyNumberFormat="1" applyFont="1" applyFill="1" applyBorder="1"/>
    <xf numFmtId="1" fontId="9" fillId="3" borderId="1" xfId="0" applyNumberFormat="1" applyFont="1" applyFill="1" applyBorder="1" applyAlignment="1">
      <alignment horizontal="center"/>
    </xf>
    <xf numFmtId="2" fontId="9" fillId="3" borderId="1" xfId="0" applyNumberFormat="1" applyFont="1" applyFill="1" applyBorder="1"/>
    <xf numFmtId="0" fontId="9" fillId="0" borderId="7" xfId="0" applyFont="1" applyBorder="1"/>
    <xf numFmtId="0" fontId="12" fillId="3" borderId="1" xfId="0" applyFont="1" applyFill="1" applyBorder="1"/>
    <xf numFmtId="0" fontId="9" fillId="3" borderId="1" xfId="0" applyFont="1" applyFill="1" applyBorder="1"/>
    <xf numFmtId="2" fontId="12" fillId="3" borderId="1" xfId="0" applyNumberFormat="1" applyFont="1" applyFill="1" applyBorder="1"/>
    <xf numFmtId="4" fontId="12" fillId="3" borderId="1" xfId="0" applyNumberFormat="1" applyFont="1" applyFill="1" applyBorder="1"/>
    <xf numFmtId="2" fontId="9" fillId="0" borderId="1" xfId="0" applyNumberFormat="1" applyFont="1" applyBorder="1"/>
    <xf numFmtId="4" fontId="9" fillId="0" borderId="1" xfId="0" applyNumberFormat="1" applyFont="1" applyBorder="1"/>
    <xf numFmtId="0" fontId="9" fillId="0" borderId="0" xfId="0" applyFont="1"/>
    <xf numFmtId="4" fontId="9" fillId="3" borderId="0" xfId="0" applyNumberFormat="1" applyFont="1" applyFill="1"/>
    <xf numFmtId="4" fontId="9" fillId="0" borderId="0" xfId="0" applyNumberFormat="1" applyFont="1" applyAlignment="1">
      <alignment horizontal="center"/>
    </xf>
    <xf numFmtId="3" fontId="9" fillId="3" borderId="0" xfId="0" applyNumberFormat="1" applyFont="1" applyFill="1" applyAlignment="1">
      <alignment horizontal="center"/>
    </xf>
    <xf numFmtId="44" fontId="9" fillId="3" borderId="0" xfId="0" applyNumberFormat="1" applyFont="1" applyFill="1"/>
    <xf numFmtId="1" fontId="9" fillId="3" borderId="0" xfId="0" applyNumberFormat="1" applyFont="1" applyFill="1" applyAlignment="1">
      <alignment horizontal="center"/>
    </xf>
    <xf numFmtId="2" fontId="9" fillId="0" borderId="0" xfId="0" applyNumberFormat="1" applyFont="1"/>
    <xf numFmtId="4" fontId="9" fillId="0" borderId="0" xfId="0" applyNumberFormat="1" applyFont="1"/>
    <xf numFmtId="0" fontId="9" fillId="3" borderId="7" xfId="0" applyFont="1" applyFill="1" applyBorder="1"/>
    <xf numFmtId="0" fontId="9" fillId="3" borderId="11" xfId="0" applyFont="1" applyFill="1" applyBorder="1"/>
    <xf numFmtId="0" fontId="9" fillId="3" borderId="4" xfId="0" applyFont="1" applyFill="1" applyBorder="1"/>
    <xf numFmtId="4" fontId="9" fillId="0" borderId="1" xfId="0" applyNumberFormat="1" applyFont="1" applyBorder="1" applyAlignment="1">
      <alignment horizontal="center"/>
    </xf>
    <xf numFmtId="1" fontId="9" fillId="0" borderId="0" xfId="0" applyNumberFormat="1" applyFont="1" applyAlignment="1">
      <alignment horizontal="center"/>
    </xf>
    <xf numFmtId="0" fontId="9" fillId="3" borderId="0" xfId="0" applyFont="1" applyFill="1"/>
    <xf numFmtId="0" fontId="9" fillId="0" borderId="1" xfId="0" applyFont="1" applyBorder="1" applyAlignment="1">
      <alignment horizontal="left"/>
    </xf>
    <xf numFmtId="4" fontId="8" fillId="0" borderId="0" xfId="0" applyNumberFormat="1" applyFont="1"/>
    <xf numFmtId="44" fontId="8" fillId="0" borderId="0" xfId="0" applyNumberFormat="1" applyFont="1"/>
    <xf numFmtId="1" fontId="8" fillId="0" borderId="0" xfId="0" applyNumberFormat="1" applyFont="1" applyAlignment="1">
      <alignment horizontal="center"/>
    </xf>
    <xf numFmtId="0" fontId="8" fillId="4" borderId="5" xfId="0" applyFont="1" applyFill="1" applyBorder="1"/>
    <xf numFmtId="4" fontId="8" fillId="4" borderId="5" xfId="0" applyNumberFormat="1" applyFont="1" applyFill="1" applyBorder="1"/>
    <xf numFmtId="4" fontId="8" fillId="4" borderId="5" xfId="0" applyNumberFormat="1" applyFont="1" applyFill="1" applyBorder="1" applyAlignment="1">
      <alignment horizontal="center"/>
    </xf>
    <xf numFmtId="3" fontId="8" fillId="4" borderId="5" xfId="0" applyNumberFormat="1" applyFont="1" applyFill="1" applyBorder="1" applyAlignment="1">
      <alignment horizontal="center"/>
    </xf>
    <xf numFmtId="2" fontId="8" fillId="4" borderId="5" xfId="0" applyNumberFormat="1" applyFont="1" applyFill="1" applyBorder="1"/>
    <xf numFmtId="1" fontId="8" fillId="4" borderId="5" xfId="0" applyNumberFormat="1" applyFont="1" applyFill="1" applyBorder="1" applyAlignment="1">
      <alignment horizontal="center"/>
    </xf>
    <xf numFmtId="4" fontId="8" fillId="4" borderId="6" xfId="0" applyNumberFormat="1" applyFont="1" applyFill="1" applyBorder="1"/>
    <xf numFmtId="4" fontId="8" fillId="0" borderId="5" xfId="0" applyNumberFormat="1" applyFont="1" applyBorder="1"/>
    <xf numFmtId="0" fontId="8" fillId="0" borderId="7" xfId="0" applyFont="1" applyBorder="1"/>
    <xf numFmtId="0" fontId="8" fillId="0" borderId="11" xfId="0" applyFont="1" applyBorder="1"/>
    <xf numFmtId="0" fontId="8" fillId="3" borderId="5" xfId="0" applyFont="1" applyFill="1" applyBorder="1"/>
    <xf numFmtId="4" fontId="8" fillId="3" borderId="5" xfId="0" applyNumberFormat="1" applyFont="1" applyFill="1" applyBorder="1" applyAlignment="1">
      <alignment horizontal="center"/>
    </xf>
    <xf numFmtId="3" fontId="8" fillId="3" borderId="5" xfId="0" applyNumberFormat="1" applyFont="1" applyFill="1" applyBorder="1" applyAlignment="1">
      <alignment horizontal="center"/>
    </xf>
    <xf numFmtId="44" fontId="8" fillId="3" borderId="5" xfId="0" applyNumberFormat="1" applyFont="1" applyFill="1" applyBorder="1"/>
    <xf numFmtId="1" fontId="8" fillId="3" borderId="5" xfId="0" applyNumberFormat="1" applyFont="1" applyFill="1" applyBorder="1" applyAlignment="1">
      <alignment horizontal="center"/>
    </xf>
    <xf numFmtId="0" fontId="8" fillId="0" borderId="4" xfId="0" applyFont="1" applyBorder="1"/>
    <xf numFmtId="0" fontId="8" fillId="0" borderId="10" xfId="0" applyFont="1" applyBorder="1"/>
    <xf numFmtId="0" fontId="8" fillId="0" borderId="5" xfId="0" applyFont="1" applyBorder="1"/>
    <xf numFmtId="4" fontId="8" fillId="3" borderId="5" xfId="0" applyNumberFormat="1" applyFont="1" applyFill="1" applyBorder="1"/>
    <xf numFmtId="2" fontId="8" fillId="0" borderId="5" xfId="0" applyNumberFormat="1" applyFont="1" applyBorder="1"/>
    <xf numFmtId="4" fontId="8" fillId="0" borderId="6" xfId="0" applyNumberFormat="1" applyFont="1" applyBorder="1"/>
    <xf numFmtId="4" fontId="8" fillId="3" borderId="0" xfId="0" applyNumberFormat="1" applyFont="1" applyFill="1"/>
    <xf numFmtId="4" fontId="8" fillId="3" borderId="0" xfId="0" applyNumberFormat="1" applyFont="1" applyFill="1" applyAlignment="1">
      <alignment horizontal="center"/>
    </xf>
    <xf numFmtId="3" fontId="8" fillId="3" borderId="0" xfId="0" applyNumberFormat="1" applyFont="1" applyFill="1" applyAlignment="1">
      <alignment horizontal="center"/>
    </xf>
    <xf numFmtId="44" fontId="8" fillId="3" borderId="0" xfId="0" applyNumberFormat="1" applyFont="1" applyFill="1"/>
    <xf numFmtId="1" fontId="8" fillId="3" borderId="0" xfId="0" applyNumberFormat="1" applyFont="1" applyFill="1" applyAlignment="1">
      <alignment horizontal="center"/>
    </xf>
    <xf numFmtId="0" fontId="4" fillId="3" borderId="5" xfId="1" applyFont="1" applyFill="1" applyBorder="1" applyAlignment="1">
      <alignment horizontal="left" vertical="center"/>
    </xf>
    <xf numFmtId="0" fontId="8" fillId="0" borderId="11" xfId="0" applyFont="1" applyBorder="1" applyAlignment="1">
      <alignment horizontal="right"/>
    </xf>
    <xf numFmtId="0" fontId="8" fillId="3" borderId="0" xfId="0" applyFont="1" applyFill="1"/>
    <xf numFmtId="0" fontId="8" fillId="0" borderId="4" xfId="0" applyFont="1" applyBorder="1" applyAlignment="1">
      <alignment horizontal="right"/>
    </xf>
    <xf numFmtId="4" fontId="8" fillId="3" borderId="10" xfId="0" applyNumberFormat="1" applyFont="1" applyFill="1" applyBorder="1"/>
    <xf numFmtId="4" fontId="8" fillId="3" borderId="10" xfId="0" applyNumberFormat="1" applyFont="1" applyFill="1" applyBorder="1" applyAlignment="1">
      <alignment horizontal="center"/>
    </xf>
    <xf numFmtId="3" fontId="8" fillId="3" borderId="10" xfId="0" applyNumberFormat="1" applyFont="1" applyFill="1" applyBorder="1" applyAlignment="1">
      <alignment horizontal="center"/>
    </xf>
    <xf numFmtId="44" fontId="8" fillId="3" borderId="10" xfId="0" applyNumberFormat="1" applyFont="1" applyFill="1" applyBorder="1"/>
    <xf numFmtId="1" fontId="8" fillId="3" borderId="10" xfId="0" applyNumberFormat="1" applyFont="1" applyFill="1" applyBorder="1" applyAlignment="1">
      <alignment horizontal="center"/>
    </xf>
    <xf numFmtId="2" fontId="8" fillId="0" borderId="10" xfId="0" applyNumberFormat="1" applyFont="1" applyBorder="1"/>
    <xf numFmtId="4" fontId="8" fillId="0" borderId="10" xfId="0" applyNumberFormat="1" applyFont="1" applyBorder="1"/>
    <xf numFmtId="4" fontId="8" fillId="3" borderId="3" xfId="0" applyNumberFormat="1" applyFont="1" applyFill="1" applyBorder="1"/>
    <xf numFmtId="4" fontId="8" fillId="3" borderId="3" xfId="0" applyNumberFormat="1" applyFont="1" applyFill="1" applyBorder="1" applyAlignment="1">
      <alignment horizontal="center"/>
    </xf>
    <xf numFmtId="3" fontId="8" fillId="3" borderId="3" xfId="0" applyNumberFormat="1" applyFont="1" applyFill="1" applyBorder="1" applyAlignment="1">
      <alignment horizontal="center"/>
    </xf>
    <xf numFmtId="44" fontId="8" fillId="3" borderId="3" xfId="0" applyNumberFormat="1" applyFont="1" applyFill="1" applyBorder="1"/>
    <xf numFmtId="1" fontId="8" fillId="3" borderId="3" xfId="0" applyNumberFormat="1" applyFont="1" applyFill="1" applyBorder="1" applyAlignment="1">
      <alignment horizontal="center"/>
    </xf>
    <xf numFmtId="2" fontId="8" fillId="0" borderId="3" xfId="0" applyNumberFormat="1" applyFont="1" applyBorder="1"/>
    <xf numFmtId="0" fontId="8" fillId="3" borderId="0" xfId="0" applyFont="1" applyFill="1" applyAlignment="1">
      <alignment horizontal="left"/>
    </xf>
    <xf numFmtId="0" fontId="8" fillId="0" borderId="8" xfId="0" applyFont="1" applyBorder="1"/>
    <xf numFmtId="4" fontId="8" fillId="0" borderId="13" xfId="0" applyNumberFormat="1" applyFont="1" applyBorder="1"/>
    <xf numFmtId="4" fontId="8" fillId="0" borderId="15" xfId="0" applyNumberFormat="1" applyFont="1" applyBorder="1"/>
    <xf numFmtId="0" fontId="8" fillId="0" borderId="9" xfId="0" applyFont="1" applyBorder="1"/>
    <xf numFmtId="0" fontId="4" fillId="0" borderId="10" xfId="1" applyFont="1" applyBorder="1" applyAlignment="1">
      <alignment horizontal="left" vertical="center"/>
    </xf>
    <xf numFmtId="4" fontId="8" fillId="0" borderId="14" xfId="0" applyNumberFormat="1" applyFont="1" applyBorder="1"/>
    <xf numFmtId="44" fontId="8" fillId="0" borderId="5" xfId="0" applyNumberFormat="1" applyFont="1" applyBorder="1"/>
    <xf numFmtId="0" fontId="4" fillId="3" borderId="3" xfId="1" applyFont="1" applyFill="1" applyBorder="1" applyAlignment="1">
      <alignment horizontal="left" vertical="center"/>
    </xf>
    <xf numFmtId="0" fontId="4" fillId="0" borderId="7" xfId="0" applyFont="1" applyBorder="1"/>
    <xf numFmtId="0" fontId="4" fillId="0" borderId="11" xfId="0" applyFont="1" applyBorder="1"/>
    <xf numFmtId="0" fontId="15" fillId="0" borderId="11" xfId="0" applyFont="1" applyBorder="1"/>
    <xf numFmtId="0" fontId="8" fillId="3" borderId="8" xfId="0" applyFont="1" applyFill="1" applyBorder="1"/>
    <xf numFmtId="0" fontId="8" fillId="3" borderId="9" xfId="0" applyFont="1" applyFill="1" applyBorder="1"/>
    <xf numFmtId="0" fontId="4" fillId="3" borderId="10" xfId="1" applyFont="1" applyFill="1" applyBorder="1" applyAlignment="1">
      <alignment horizontal="left" vertical="center"/>
    </xf>
    <xf numFmtId="2" fontId="8" fillId="0" borderId="8" xfId="0" applyNumberFormat="1" applyFont="1" applyBorder="1"/>
    <xf numFmtId="2" fontId="8" fillId="0" borderId="12" xfId="0" applyNumberFormat="1" applyFont="1" applyBorder="1"/>
    <xf numFmtId="2" fontId="13" fillId="0" borderId="1" xfId="0" applyNumberFormat="1" applyFont="1" applyBorder="1"/>
    <xf numFmtId="4" fontId="13" fillId="0" borderId="1" xfId="0" applyNumberFormat="1" applyFont="1" applyBorder="1"/>
    <xf numFmtId="0" fontId="17" fillId="0" borderId="7" xfId="0" applyFont="1" applyBorder="1" applyAlignment="1">
      <alignment horizontal="left" vertical="top"/>
    </xf>
    <xf numFmtId="0" fontId="17" fillId="0" borderId="7" xfId="0" applyFont="1" applyBorder="1"/>
    <xf numFmtId="0" fontId="14" fillId="0" borderId="7" xfId="0" applyFont="1" applyBorder="1"/>
    <xf numFmtId="0" fontId="14" fillId="0" borderId="11" xfId="0" applyFont="1" applyBorder="1"/>
    <xf numFmtId="0" fontId="4" fillId="0" borderId="0" xfId="1" applyFont="1" applyAlignment="1">
      <alignment horizontal="left" vertical="center"/>
    </xf>
    <xf numFmtId="4" fontId="8" fillId="0" borderId="10" xfId="0" applyNumberFormat="1" applyFont="1" applyBorder="1" applyAlignment="1">
      <alignment horizontal="center"/>
    </xf>
    <xf numFmtId="3" fontId="8" fillId="0" borderId="10" xfId="0" applyNumberFormat="1" applyFont="1" applyBorder="1" applyAlignment="1">
      <alignment horizontal="center"/>
    </xf>
    <xf numFmtId="44" fontId="8" fillId="0" borderId="10" xfId="0" applyNumberFormat="1" applyFont="1" applyBorder="1"/>
    <xf numFmtId="1" fontId="8" fillId="0" borderId="10" xfId="0" applyNumberFormat="1" applyFont="1" applyBorder="1" applyAlignment="1">
      <alignment horizontal="center"/>
    </xf>
    <xf numFmtId="0" fontId="8" fillId="0" borderId="3" xfId="0" applyFont="1" applyBorder="1"/>
    <xf numFmtId="4" fontId="8" fillId="0" borderId="3" xfId="0" applyNumberFormat="1" applyFont="1" applyBorder="1"/>
    <xf numFmtId="4" fontId="8" fillId="0" borderId="3" xfId="0" applyNumberFormat="1" applyFont="1" applyBorder="1" applyAlignment="1">
      <alignment horizontal="center"/>
    </xf>
    <xf numFmtId="3" fontId="8" fillId="0" borderId="3" xfId="0" applyNumberFormat="1" applyFont="1" applyBorder="1" applyAlignment="1">
      <alignment horizontal="center"/>
    </xf>
    <xf numFmtId="44" fontId="8" fillId="0" borderId="3" xfId="0" applyNumberFormat="1" applyFont="1" applyBorder="1"/>
    <xf numFmtId="1" fontId="8" fillId="0" borderId="3" xfId="0" applyNumberFormat="1" applyFont="1" applyBorder="1" applyAlignment="1">
      <alignment horizontal="center"/>
    </xf>
    <xf numFmtId="0" fontId="8" fillId="0" borderId="12" xfId="0" applyFont="1" applyBorder="1"/>
    <xf numFmtId="4" fontId="8" fillId="0" borderId="5" xfId="0" applyNumberFormat="1" applyFont="1" applyBorder="1" applyAlignment="1">
      <alignment horizontal="center"/>
    </xf>
    <xf numFmtId="3" fontId="8" fillId="0" borderId="5" xfId="0" applyNumberFormat="1" applyFont="1" applyBorder="1" applyAlignment="1">
      <alignment horizontal="center"/>
    </xf>
    <xf numFmtId="1" fontId="8" fillId="0" borderId="5" xfId="0" applyNumberFormat="1" applyFont="1" applyBorder="1" applyAlignment="1">
      <alignment horizontal="center"/>
    </xf>
    <xf numFmtId="0" fontId="4" fillId="0" borderId="3" xfId="1" applyFont="1" applyBorder="1" applyAlignment="1">
      <alignment horizontal="left" vertical="center"/>
    </xf>
    <xf numFmtId="0" fontId="8" fillId="0" borderId="3" xfId="0" applyFont="1" applyBorder="1" applyAlignment="1">
      <alignment vertical="center"/>
    </xf>
    <xf numFmtId="0" fontId="8" fillId="0" borderId="0" xfId="0" applyFont="1" applyAlignment="1">
      <alignment vertical="center"/>
    </xf>
    <xf numFmtId="0" fontId="8" fillId="0" borderId="3" xfId="0" applyFont="1" applyBorder="1" applyAlignment="1">
      <alignment horizontal="left"/>
    </xf>
    <xf numFmtId="0" fontId="8" fillId="0" borderId="0" xfId="0" applyFont="1" applyAlignment="1">
      <alignment horizontal="left"/>
    </xf>
    <xf numFmtId="0" fontId="17" fillId="3" borderId="7" xfId="0" applyFont="1" applyFill="1" applyBorder="1"/>
    <xf numFmtId="0" fontId="9" fillId="3" borderId="1" xfId="0" applyFont="1" applyFill="1" applyBorder="1" applyAlignment="1">
      <alignment horizontal="left"/>
    </xf>
    <xf numFmtId="1" fontId="9" fillId="3" borderId="4" xfId="0" applyNumberFormat="1" applyFont="1" applyFill="1" applyBorder="1" applyAlignment="1">
      <alignment horizontal="center"/>
    </xf>
    <xf numFmtId="0" fontId="12" fillId="3" borderId="1" xfId="1" applyFont="1" applyFill="1" applyBorder="1" applyAlignment="1">
      <alignment horizontal="left" vertical="center"/>
    </xf>
    <xf numFmtId="0" fontId="9" fillId="0" borderId="5" xfId="0" applyFont="1" applyBorder="1"/>
    <xf numFmtId="4" fontId="9" fillId="3" borderId="5" xfId="0" applyNumberFormat="1" applyFont="1" applyFill="1" applyBorder="1"/>
    <xf numFmtId="4" fontId="9" fillId="3" borderId="5" xfId="0" applyNumberFormat="1" applyFont="1" applyFill="1" applyBorder="1" applyAlignment="1">
      <alignment horizontal="center"/>
    </xf>
    <xf numFmtId="3" fontId="9" fillId="3" borderId="5" xfId="0" applyNumberFormat="1" applyFont="1" applyFill="1" applyBorder="1" applyAlignment="1">
      <alignment horizontal="center"/>
    </xf>
    <xf numFmtId="44" fontId="9" fillId="0" borderId="5" xfId="0" applyNumberFormat="1" applyFont="1" applyBorder="1"/>
    <xf numFmtId="1" fontId="9" fillId="3" borderId="5" xfId="0" applyNumberFormat="1" applyFont="1" applyFill="1" applyBorder="1" applyAlignment="1">
      <alignment horizontal="center"/>
    </xf>
    <xf numFmtId="2" fontId="9" fillId="0" borderId="5" xfId="0" applyNumberFormat="1" applyFont="1" applyBorder="1"/>
    <xf numFmtId="4" fontId="9" fillId="0" borderId="5" xfId="0" applyNumberFormat="1" applyFont="1" applyBorder="1"/>
    <xf numFmtId="0" fontId="9" fillId="0" borderId="6" xfId="0" applyFont="1" applyBorder="1"/>
    <xf numFmtId="0" fontId="9" fillId="0" borderId="11" xfId="0" applyFont="1" applyBorder="1"/>
    <xf numFmtId="0" fontId="12" fillId="0" borderId="1" xfId="1" applyFont="1" applyBorder="1" applyAlignment="1">
      <alignment horizontal="left" vertical="center"/>
    </xf>
    <xf numFmtId="0" fontId="9" fillId="0" borderId="4" xfId="0" applyFont="1" applyBorder="1"/>
    <xf numFmtId="4" fontId="9" fillId="0" borderId="6" xfId="0" applyNumberFormat="1" applyFont="1" applyBorder="1"/>
    <xf numFmtId="0" fontId="12" fillId="0" borderId="0" xfId="1" applyFont="1" applyAlignment="1">
      <alignment horizontal="left" vertical="center"/>
    </xf>
    <xf numFmtId="0" fontId="12" fillId="0" borderId="6" xfId="0" applyFont="1" applyBorder="1"/>
    <xf numFmtId="0" fontId="9" fillId="0" borderId="3" xfId="0" applyFont="1" applyBorder="1"/>
    <xf numFmtId="4" fontId="9" fillId="3" borderId="3" xfId="0" applyNumberFormat="1" applyFont="1" applyFill="1" applyBorder="1"/>
    <xf numFmtId="4" fontId="9" fillId="3" borderId="3" xfId="0" applyNumberFormat="1" applyFont="1" applyFill="1" applyBorder="1" applyAlignment="1">
      <alignment horizontal="center"/>
    </xf>
    <xf numFmtId="3" fontId="9" fillId="3" borderId="3" xfId="0" applyNumberFormat="1" applyFont="1" applyFill="1" applyBorder="1" applyAlignment="1">
      <alignment horizontal="center"/>
    </xf>
    <xf numFmtId="1" fontId="9" fillId="3" borderId="3" xfId="0" applyNumberFormat="1" applyFont="1" applyFill="1" applyBorder="1" applyAlignment="1">
      <alignment horizontal="center"/>
    </xf>
    <xf numFmtId="2" fontId="9" fillId="0" borderId="3" xfId="0" applyNumberFormat="1" applyFont="1" applyBorder="1"/>
    <xf numFmtId="4" fontId="9" fillId="0" borderId="13" xfId="0" applyNumberFormat="1" applyFont="1" applyBorder="1"/>
    <xf numFmtId="0" fontId="9" fillId="0" borderId="12" xfId="0" applyFont="1" applyBorder="1"/>
    <xf numFmtId="4" fontId="9" fillId="3" borderId="0" xfId="0" applyNumberFormat="1" applyFont="1" applyFill="1" applyAlignment="1">
      <alignment horizontal="center"/>
    </xf>
    <xf numFmtId="0" fontId="9" fillId="0" borderId="10" xfId="0" applyFont="1" applyBorder="1"/>
    <xf numFmtId="4" fontId="9" fillId="3" borderId="10" xfId="0" applyNumberFormat="1" applyFont="1" applyFill="1" applyBorder="1"/>
    <xf numFmtId="4" fontId="9" fillId="3" borderId="10" xfId="0" applyNumberFormat="1" applyFont="1" applyFill="1" applyBorder="1" applyAlignment="1">
      <alignment horizontal="center"/>
    </xf>
    <xf numFmtId="3" fontId="9" fillId="3" borderId="10" xfId="0" applyNumberFormat="1" applyFont="1" applyFill="1" applyBorder="1" applyAlignment="1">
      <alignment horizontal="center"/>
    </xf>
    <xf numFmtId="44" fontId="9" fillId="0" borderId="10" xfId="0" applyNumberFormat="1" applyFont="1" applyBorder="1"/>
    <xf numFmtId="1" fontId="9" fillId="3" borderId="10" xfId="0" applyNumberFormat="1" applyFont="1" applyFill="1" applyBorder="1" applyAlignment="1">
      <alignment horizontal="center"/>
    </xf>
    <xf numFmtId="2" fontId="9" fillId="0" borderId="10" xfId="0" applyNumberFormat="1" applyFont="1" applyBorder="1"/>
    <xf numFmtId="4" fontId="9" fillId="0" borderId="14" xfId="0" applyNumberFormat="1" applyFont="1" applyBorder="1"/>
    <xf numFmtId="44" fontId="9" fillId="3" borderId="7" xfId="0" applyNumberFormat="1" applyFont="1" applyFill="1" applyBorder="1"/>
    <xf numFmtId="0" fontId="12" fillId="0" borderId="1" xfId="0" applyFont="1" applyBorder="1"/>
    <xf numFmtId="0" fontId="9" fillId="3" borderId="2" xfId="0" applyFont="1" applyFill="1" applyBorder="1"/>
    <xf numFmtId="3" fontId="9" fillId="0" borderId="0" xfId="0" applyNumberFormat="1" applyFont="1" applyAlignment="1">
      <alignment horizontal="center"/>
    </xf>
    <xf numFmtId="44" fontId="9" fillId="0" borderId="0" xfId="0" applyNumberFormat="1" applyFont="1"/>
    <xf numFmtId="0" fontId="12" fillId="3" borderId="5" xfId="1" applyFont="1" applyFill="1" applyBorder="1" applyAlignment="1">
      <alignment horizontal="left" vertical="center"/>
    </xf>
    <xf numFmtId="44" fontId="9" fillId="3" borderId="5" xfId="0" applyNumberFormat="1" applyFont="1" applyFill="1" applyBorder="1"/>
    <xf numFmtId="0" fontId="9" fillId="3" borderId="5" xfId="0" applyFont="1" applyFill="1" applyBorder="1"/>
    <xf numFmtId="0" fontId="9" fillId="0" borderId="1" xfId="0" applyFont="1" applyBorder="1" applyAlignment="1">
      <alignment horizontal="right"/>
    </xf>
    <xf numFmtId="0" fontId="9" fillId="0" borderId="1" xfId="0" applyFont="1" applyBorder="1" applyAlignment="1">
      <alignment vertical="center"/>
    </xf>
    <xf numFmtId="0" fontId="9" fillId="0" borderId="7" xfId="0" applyFont="1" applyBorder="1" applyAlignment="1">
      <alignment horizontal="right"/>
    </xf>
    <xf numFmtId="0" fontId="9" fillId="0" borderId="11" xfId="0" applyFont="1" applyBorder="1" applyAlignment="1">
      <alignment horizontal="right"/>
    </xf>
    <xf numFmtId="0" fontId="9" fillId="0" borderId="3" xfId="0" applyFont="1" applyBorder="1" applyAlignment="1">
      <alignment vertical="center"/>
    </xf>
    <xf numFmtId="4" fontId="9" fillId="0" borderId="3" xfId="0" applyNumberFormat="1" applyFont="1" applyBorder="1"/>
    <xf numFmtId="4" fontId="9" fillId="0" borderId="3" xfId="0" applyNumberFormat="1" applyFont="1" applyBorder="1" applyAlignment="1">
      <alignment horizontal="center"/>
    </xf>
    <xf numFmtId="3" fontId="9" fillId="0" borderId="3" xfId="0" applyNumberFormat="1" applyFont="1" applyBorder="1" applyAlignment="1">
      <alignment horizontal="center"/>
    </xf>
    <xf numFmtId="44" fontId="9" fillId="0" borderId="3" xfId="0" applyNumberFormat="1" applyFont="1" applyBorder="1"/>
    <xf numFmtId="1" fontId="9" fillId="0" borderId="3" xfId="0" applyNumberFormat="1" applyFont="1" applyBorder="1" applyAlignment="1">
      <alignment horizontal="center"/>
    </xf>
    <xf numFmtId="0" fontId="9" fillId="0" borderId="4" xfId="0" applyFont="1" applyBorder="1" applyAlignment="1">
      <alignment horizontal="right"/>
    </xf>
    <xf numFmtId="0" fontId="12" fillId="3" borderId="7" xfId="1" applyFont="1" applyFill="1" applyBorder="1" applyAlignment="1">
      <alignment horizontal="left" vertical="center"/>
    </xf>
    <xf numFmtId="0" fontId="12" fillId="0" borderId="4" xfId="1" applyFont="1" applyBorder="1" applyAlignment="1">
      <alignment horizontal="left" vertical="center"/>
    </xf>
    <xf numFmtId="44" fontId="9" fillId="3" borderId="4" xfId="0" applyNumberFormat="1" applyFont="1" applyFill="1" applyBorder="1"/>
    <xf numFmtId="0" fontId="9" fillId="0" borderId="8" xfId="0" applyFont="1" applyBorder="1"/>
    <xf numFmtId="0" fontId="9" fillId="0" borderId="9" xfId="0" applyFont="1" applyBorder="1"/>
    <xf numFmtId="4" fontId="9" fillId="0" borderId="10" xfId="0" applyNumberFormat="1" applyFont="1" applyBorder="1"/>
    <xf numFmtId="4" fontId="9" fillId="0" borderId="10" xfId="0" applyNumberFormat="1" applyFont="1" applyBorder="1" applyAlignment="1">
      <alignment horizontal="center"/>
    </xf>
    <xf numFmtId="3" fontId="9" fillId="0" borderId="10" xfId="0" applyNumberFormat="1" applyFont="1" applyBorder="1" applyAlignment="1">
      <alignment horizontal="center"/>
    </xf>
    <xf numFmtId="1" fontId="9" fillId="0" borderId="10" xfId="0" applyNumberFormat="1" applyFont="1" applyBorder="1" applyAlignment="1">
      <alignment horizontal="center"/>
    </xf>
    <xf numFmtId="4" fontId="9" fillId="0" borderId="15" xfId="0" applyNumberFormat="1" applyFont="1" applyBorder="1"/>
    <xf numFmtId="0" fontId="11" fillId="4" borderId="2" xfId="0" applyFont="1" applyFill="1" applyBorder="1"/>
    <xf numFmtId="44" fontId="9" fillId="3" borderId="3" xfId="0" applyNumberFormat="1" applyFont="1" applyFill="1" applyBorder="1"/>
    <xf numFmtId="0" fontId="9" fillId="3" borderId="6" xfId="0" applyFont="1" applyFill="1" applyBorder="1"/>
    <xf numFmtId="0" fontId="9" fillId="3" borderId="13" xfId="0" applyFont="1" applyFill="1" applyBorder="1"/>
    <xf numFmtId="0" fontId="9" fillId="0" borderId="14" xfId="0" applyFont="1" applyBorder="1"/>
    <xf numFmtId="0" fontId="11" fillId="0" borderId="12" xfId="0" applyFont="1" applyBorder="1"/>
    <xf numFmtId="0" fontId="12" fillId="3" borderId="0" xfId="1" applyFont="1" applyFill="1" applyAlignment="1">
      <alignment horizontal="left" vertical="center"/>
    </xf>
    <xf numFmtId="4" fontId="9" fillId="3" borderId="7" xfId="0" applyNumberFormat="1" applyFont="1" applyFill="1" applyBorder="1"/>
    <xf numFmtId="4" fontId="9" fillId="3" borderId="7" xfId="0" applyNumberFormat="1" applyFont="1" applyFill="1" applyBorder="1" applyAlignment="1">
      <alignment horizontal="center"/>
    </xf>
    <xf numFmtId="3" fontId="9" fillId="3" borderId="7" xfId="0" applyNumberFormat="1" applyFont="1" applyFill="1" applyBorder="1" applyAlignment="1">
      <alignment horizontal="center"/>
    </xf>
    <xf numFmtId="1" fontId="9" fillId="3" borderId="11" xfId="0" applyNumberFormat="1" applyFont="1" applyFill="1" applyBorder="1" applyAlignment="1">
      <alignment horizontal="center"/>
    </xf>
    <xf numFmtId="2" fontId="9" fillId="0" borderId="7" xfId="0" applyNumberFormat="1" applyFont="1" applyBorder="1"/>
    <xf numFmtId="4" fontId="9" fillId="0" borderId="7" xfId="0" applyNumberFormat="1" applyFont="1" applyBorder="1"/>
    <xf numFmtId="0" fontId="9" fillId="3" borderId="11" xfId="0" applyFont="1" applyFill="1" applyBorder="1" applyAlignment="1">
      <alignment horizontal="right"/>
    </xf>
    <xf numFmtId="0" fontId="9" fillId="3" borderId="10" xfId="0" applyFont="1" applyFill="1" applyBorder="1" applyAlignment="1">
      <alignment horizontal="right"/>
    </xf>
    <xf numFmtId="0" fontId="9" fillId="3" borderId="10" xfId="0" applyFont="1" applyFill="1" applyBorder="1"/>
    <xf numFmtId="44" fontId="9" fillId="3" borderId="10" xfId="0" applyNumberFormat="1" applyFont="1" applyFill="1" applyBorder="1"/>
    <xf numFmtId="0" fontId="12" fillId="0" borderId="3" xfId="1" applyFont="1" applyBorder="1" applyAlignment="1">
      <alignment horizontal="left" vertical="center"/>
    </xf>
    <xf numFmtId="0" fontId="9" fillId="0" borderId="2" xfId="0" applyFont="1" applyBorder="1"/>
    <xf numFmtId="0" fontId="9" fillId="3" borderId="3" xfId="0" applyFont="1" applyFill="1" applyBorder="1"/>
    <xf numFmtId="0" fontId="9" fillId="3" borderId="3" xfId="0" applyFont="1" applyFill="1" applyBorder="1" applyAlignment="1">
      <alignment horizontal="left"/>
    </xf>
    <xf numFmtId="0" fontId="9" fillId="3" borderId="0" xfId="0" applyFont="1" applyFill="1" applyAlignment="1">
      <alignment horizontal="left"/>
    </xf>
    <xf numFmtId="4" fontId="9" fillId="3" borderId="4" xfId="0" applyNumberFormat="1" applyFont="1" applyFill="1" applyBorder="1" applyAlignment="1">
      <alignment horizontal="center"/>
    </xf>
    <xf numFmtId="3" fontId="9" fillId="3" borderId="4" xfId="0" applyNumberFormat="1" applyFont="1" applyFill="1" applyBorder="1" applyAlignment="1">
      <alignment horizontal="center"/>
    </xf>
    <xf numFmtId="2" fontId="9" fillId="3" borderId="4" xfId="0" applyNumberFormat="1" applyFont="1" applyFill="1" applyBorder="1"/>
    <xf numFmtId="4" fontId="9" fillId="3" borderId="4" xfId="0" applyNumberFormat="1" applyFont="1" applyFill="1" applyBorder="1"/>
    <xf numFmtId="0" fontId="9" fillId="3" borderId="1" xfId="0" applyFont="1" applyFill="1" applyBorder="1" applyProtection="1">
      <protection locked="0"/>
    </xf>
    <xf numFmtId="2" fontId="9" fillId="3" borderId="5" xfId="0" applyNumberFormat="1" applyFont="1" applyFill="1" applyBorder="1"/>
    <xf numFmtId="4" fontId="9" fillId="3" borderId="6" xfId="0" applyNumberFormat="1" applyFont="1" applyFill="1" applyBorder="1"/>
    <xf numFmtId="2" fontId="9" fillId="0" borderId="4" xfId="0" applyNumberFormat="1" applyFont="1" applyBorder="1"/>
    <xf numFmtId="4" fontId="9" fillId="0" borderId="4" xfId="0" applyNumberFormat="1" applyFont="1" applyBorder="1"/>
    <xf numFmtId="0" fontId="18" fillId="3" borderId="1" xfId="0" applyFont="1" applyFill="1" applyBorder="1"/>
    <xf numFmtId="4" fontId="9" fillId="0" borderId="5" xfId="0" applyNumberFormat="1" applyFont="1" applyBorder="1" applyAlignment="1">
      <alignment horizontal="center"/>
    </xf>
    <xf numFmtId="0" fontId="12" fillId="0" borderId="10" xfId="1" applyFont="1" applyBorder="1" applyAlignment="1">
      <alignment horizontal="left" vertical="center"/>
    </xf>
    <xf numFmtId="0" fontId="9" fillId="0" borderId="10" xfId="0" applyFont="1" applyBorder="1" applyAlignment="1">
      <alignment vertical="center"/>
    </xf>
    <xf numFmtId="0" fontId="8" fillId="0" borderId="10" xfId="0" applyFont="1" applyBorder="1" applyAlignment="1">
      <alignment vertical="center"/>
    </xf>
    <xf numFmtId="1" fontId="16" fillId="6" borderId="7" xfId="0" applyNumberFormat="1" applyFont="1" applyFill="1" applyBorder="1" applyAlignment="1">
      <alignment horizontal="center"/>
    </xf>
    <xf numFmtId="0" fontId="11" fillId="4"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9" fillId="0" borderId="7" xfId="0" applyNumberFormat="1" applyFont="1" applyBorder="1" applyAlignment="1">
      <alignment horizontal="center"/>
    </xf>
    <xf numFmtId="1" fontId="9" fillId="3" borderId="7" xfId="0" applyNumberFormat="1" applyFont="1" applyFill="1" applyBorder="1" applyAlignment="1">
      <alignment horizontal="center"/>
    </xf>
    <xf numFmtId="3" fontId="9" fillId="0" borderId="5" xfId="0" applyNumberFormat="1" applyFont="1" applyBorder="1" applyAlignment="1">
      <alignment horizontal="center"/>
    </xf>
    <xf numFmtId="1" fontId="9" fillId="0" borderId="5" xfId="0" applyNumberFormat="1" applyFont="1" applyBorder="1" applyAlignment="1">
      <alignment horizontal="center"/>
    </xf>
    <xf numFmtId="0" fontId="9" fillId="0" borderId="7" xfId="0" applyFont="1" applyBorder="1" applyAlignment="1">
      <alignment horizontal="left"/>
    </xf>
    <xf numFmtId="0" fontId="9" fillId="0" borderId="13" xfId="0" applyFont="1" applyBorder="1"/>
    <xf numFmtId="0" fontId="12" fillId="0" borderId="7" xfId="1" applyFont="1" applyBorder="1" applyAlignment="1">
      <alignment horizontal="left" vertical="center"/>
    </xf>
    <xf numFmtId="0" fontId="9" fillId="0" borderId="10" xfId="0" applyFont="1" applyBorder="1" applyAlignment="1">
      <alignment horizontal="right"/>
    </xf>
    <xf numFmtId="0" fontId="12" fillId="0" borderId="10" xfId="0" applyFont="1" applyBorder="1" applyAlignment="1">
      <alignment vertical="center"/>
    </xf>
    <xf numFmtId="0" fontId="9" fillId="0" borderId="12" xfId="0" applyFont="1" applyBorder="1" applyAlignment="1">
      <alignment horizontal="right"/>
    </xf>
    <xf numFmtId="0" fontId="9" fillId="0" borderId="9" xfId="0" applyFont="1" applyBorder="1" applyAlignment="1">
      <alignment horizontal="right"/>
    </xf>
    <xf numFmtId="0" fontId="8" fillId="4" borderId="10" xfId="0" applyFont="1" applyFill="1" applyBorder="1"/>
    <xf numFmtId="4" fontId="8" fillId="4" borderId="10" xfId="0" applyNumberFormat="1" applyFont="1" applyFill="1" applyBorder="1"/>
    <xf numFmtId="4" fontId="8" fillId="4" borderId="10" xfId="0" applyNumberFormat="1" applyFont="1" applyFill="1" applyBorder="1" applyAlignment="1">
      <alignment horizontal="center"/>
    </xf>
    <xf numFmtId="3" fontId="8" fillId="4" borderId="10" xfId="0" applyNumberFormat="1" applyFont="1" applyFill="1" applyBorder="1" applyAlignment="1">
      <alignment horizontal="center"/>
    </xf>
    <xf numFmtId="2" fontId="8" fillId="4" borderId="10" xfId="0" applyNumberFormat="1" applyFont="1" applyFill="1" applyBorder="1"/>
    <xf numFmtId="1" fontId="8" fillId="4" borderId="10" xfId="0" applyNumberFormat="1" applyFont="1" applyFill="1" applyBorder="1" applyAlignment="1">
      <alignment horizontal="center"/>
    </xf>
    <xf numFmtId="4" fontId="8" fillId="4" borderId="14" xfId="0" applyNumberFormat="1" applyFont="1" applyFill="1" applyBorder="1"/>
    <xf numFmtId="0" fontId="11" fillId="4" borderId="9" xfId="0" applyFont="1" applyFill="1" applyBorder="1"/>
    <xf numFmtId="0" fontId="4" fillId="0" borderId="3" xfId="0" applyFont="1" applyBorder="1"/>
    <xf numFmtId="0" fontId="4" fillId="0" borderId="12" xfId="0" applyFont="1" applyBorder="1"/>
    <xf numFmtId="0" fontId="4" fillId="0" borderId="0" xfId="0" applyFont="1"/>
    <xf numFmtId="0" fontId="15" fillId="0" borderId="12" xfId="0" applyFont="1" applyBorder="1"/>
    <xf numFmtId="0" fontId="15" fillId="0" borderId="0" xfId="0" applyFont="1"/>
    <xf numFmtId="44" fontId="15" fillId="0" borderId="0" xfId="0" applyNumberFormat="1" applyFont="1"/>
    <xf numFmtId="2" fontId="9" fillId="3" borderId="7" xfId="0" applyNumberFormat="1" applyFont="1" applyFill="1" applyBorder="1"/>
    <xf numFmtId="2" fontId="9" fillId="3" borderId="0" xfId="0" applyNumberFormat="1" applyFont="1" applyFill="1"/>
    <xf numFmtId="0" fontId="9" fillId="3" borderId="12" xfId="0" applyFont="1" applyFill="1" applyBorder="1"/>
    <xf numFmtId="0" fontId="12" fillId="0" borderId="4" xfId="0" applyFont="1" applyBorder="1"/>
    <xf numFmtId="4" fontId="9" fillId="0" borderId="4" xfId="0" applyNumberFormat="1" applyFont="1" applyBorder="1" applyAlignment="1">
      <alignment horizontal="center"/>
    </xf>
    <xf numFmtId="4" fontId="20" fillId="0" borderId="1" xfId="0" applyNumberFormat="1" applyFont="1" applyBorder="1"/>
    <xf numFmtId="3" fontId="20" fillId="3" borderId="1" xfId="0" applyNumberFormat="1" applyFont="1" applyFill="1" applyBorder="1" applyAlignment="1">
      <alignment horizontal="center"/>
    </xf>
    <xf numFmtId="44" fontId="20" fillId="3" borderId="1" xfId="0" applyNumberFormat="1" applyFont="1" applyFill="1" applyBorder="1"/>
    <xf numFmtId="0" fontId="9" fillId="3" borderId="1" xfId="0" applyFont="1" applyFill="1" applyBorder="1" applyAlignment="1">
      <alignment vertical="center"/>
    </xf>
    <xf numFmtId="0" fontId="19" fillId="0" borderId="0" xfId="0" applyFont="1"/>
    <xf numFmtId="0" fontId="20" fillId="0" borderId="1" xfId="0" applyFont="1" applyBorder="1"/>
    <xf numFmtId="0" fontId="20" fillId="3" borderId="1" xfId="1" applyFont="1" applyFill="1" applyBorder="1" applyAlignment="1">
      <alignment horizontal="left" vertical="center"/>
    </xf>
    <xf numFmtId="4" fontId="20" fillId="3" borderId="1" xfId="0" applyNumberFormat="1" applyFont="1" applyFill="1" applyBorder="1" applyAlignment="1">
      <alignment horizontal="center"/>
    </xf>
    <xf numFmtId="1" fontId="20" fillId="3" borderId="4" xfId="0" applyNumberFormat="1" applyFont="1" applyFill="1" applyBorder="1" applyAlignment="1">
      <alignment horizontal="center"/>
    </xf>
    <xf numFmtId="2" fontId="20" fillId="0" borderId="1" xfId="0" applyNumberFormat="1" applyFont="1" applyBorder="1"/>
    <xf numFmtId="0" fontId="20" fillId="0" borderId="6" xfId="0" applyFont="1" applyBorder="1"/>
    <xf numFmtId="0" fontId="20" fillId="3" borderId="1" xfId="0" applyFont="1" applyFill="1" applyBorder="1" applyAlignment="1">
      <alignment vertical="center"/>
    </xf>
    <xf numFmtId="0" fontId="12" fillId="0" borderId="7" xfId="0" applyFont="1" applyBorder="1"/>
    <xf numFmtId="3" fontId="9" fillId="0" borderId="1" xfId="0" applyNumberFormat="1" applyFont="1" applyBorder="1" applyAlignment="1">
      <alignment horizontal="center"/>
    </xf>
    <xf numFmtId="44" fontId="12" fillId="0" borderId="1" xfId="0" applyNumberFormat="1" applyFont="1" applyBorder="1"/>
    <xf numFmtId="1" fontId="9" fillId="0" borderId="1" xfId="0" applyNumberFormat="1" applyFont="1" applyBorder="1" applyAlignment="1">
      <alignment horizontal="center"/>
    </xf>
    <xf numFmtId="0" fontId="15" fillId="0" borderId="8" xfId="0" applyFont="1" applyBorder="1"/>
    <xf numFmtId="0" fontId="9" fillId="0" borderId="12" xfId="0" applyFont="1" applyBorder="1" applyAlignment="1">
      <alignment horizontal="center"/>
    </xf>
    <xf numFmtId="0" fontId="9" fillId="0" borderId="9" xfId="0" applyFont="1" applyBorder="1" applyAlignment="1">
      <alignment horizontal="center"/>
    </xf>
    <xf numFmtId="0" fontId="12" fillId="0" borderId="5" xfId="1" applyFont="1" applyBorder="1" applyAlignment="1">
      <alignment horizontal="left" vertical="center"/>
    </xf>
    <xf numFmtId="0" fontId="9" fillId="3" borderId="4" xfId="0" applyFont="1" applyFill="1" applyBorder="1" applyAlignment="1">
      <alignment horizontal="right"/>
    </xf>
    <xf numFmtId="0" fontId="9" fillId="0" borderId="11" xfId="0" applyFont="1" applyBorder="1" applyAlignment="1">
      <alignment horizontal="center"/>
    </xf>
    <xf numFmtId="0" fontId="9" fillId="0" borderId="4" xfId="0" applyFont="1" applyBorder="1" applyAlignment="1">
      <alignment horizontal="center"/>
    </xf>
    <xf numFmtId="0" fontId="2" fillId="0" borderId="0" xfId="0" applyFont="1" applyAlignment="1">
      <alignment horizontal="center"/>
    </xf>
    <xf numFmtId="0" fontId="6" fillId="0" borderId="0" xfId="0" applyFont="1" applyAlignment="1">
      <alignment horizontal="center" vertical="center"/>
    </xf>
    <xf numFmtId="1" fontId="0" fillId="0" borderId="0" xfId="0" applyNumberFormat="1" applyAlignment="1">
      <alignment horizontal="center"/>
    </xf>
    <xf numFmtId="0" fontId="0" fillId="0" borderId="0" xfId="0"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8" fillId="0" borderId="1" xfId="0" applyFont="1" applyBorder="1" applyAlignment="1">
      <alignment horizontal="left"/>
    </xf>
    <xf numFmtId="1" fontId="9" fillId="0" borderId="0" xfId="0" applyNumberFormat="1" applyFont="1" applyAlignment="1">
      <alignment horizontal="left" vertical="top" wrapText="1"/>
    </xf>
    <xf numFmtId="0" fontId="10" fillId="0" borderId="0" xfId="0" applyFont="1" applyAlignment="1">
      <alignment horizontal="center"/>
    </xf>
    <xf numFmtId="0" fontId="9" fillId="0" borderId="12" xfId="0" applyFont="1" applyBorder="1" applyAlignment="1">
      <alignment horizontal="center"/>
    </xf>
    <xf numFmtId="0" fontId="9" fillId="0" borderId="9" xfId="0" applyFont="1" applyBorder="1" applyAlignment="1">
      <alignment horizontal="center"/>
    </xf>
    <xf numFmtId="0" fontId="9" fillId="0" borderId="0" xfId="0" applyFont="1" applyBorder="1"/>
    <xf numFmtId="0" fontId="20" fillId="0" borderId="0" xfId="0" applyFont="1" applyBorder="1"/>
    <xf numFmtId="0" fontId="20" fillId="3" borderId="0" xfId="1" applyFont="1" applyFill="1" applyBorder="1" applyAlignment="1">
      <alignment horizontal="left" vertical="center"/>
    </xf>
    <xf numFmtId="4" fontId="20" fillId="3" borderId="0" xfId="0" applyNumberFormat="1" applyFont="1" applyFill="1" applyBorder="1" applyAlignment="1">
      <alignment horizontal="center"/>
    </xf>
    <xf numFmtId="3" fontId="20" fillId="3" borderId="0" xfId="0" applyNumberFormat="1" applyFont="1" applyFill="1" applyBorder="1" applyAlignment="1">
      <alignment horizontal="center"/>
    </xf>
    <xf numFmtId="44" fontId="20" fillId="3" borderId="0" xfId="0" applyNumberFormat="1" applyFont="1" applyFill="1" applyBorder="1"/>
    <xf numFmtId="1" fontId="20" fillId="3" borderId="0" xfId="0" applyNumberFormat="1" applyFont="1" applyFill="1" applyBorder="1" applyAlignment="1">
      <alignment horizontal="center"/>
    </xf>
    <xf numFmtId="2" fontId="20" fillId="0" borderId="0" xfId="0" applyNumberFormat="1" applyFont="1" applyBorder="1"/>
    <xf numFmtId="4" fontId="20" fillId="0" borderId="0" xfId="0" applyNumberFormat="1" applyFont="1" applyBorder="1"/>
    <xf numFmtId="0" fontId="12" fillId="0" borderId="0" xfId="1" applyFont="1" applyBorder="1" applyAlignment="1">
      <alignment horizontal="left" vertical="center"/>
    </xf>
    <xf numFmtId="0" fontId="0" fillId="0" borderId="0" xfId="0"/>
    <xf numFmtId="4" fontId="9" fillId="3" borderId="0" xfId="0" applyNumberFormat="1" applyFont="1" applyFill="1" applyBorder="1"/>
    <xf numFmtId="4" fontId="9" fillId="3" borderId="0" xfId="0" applyNumberFormat="1" applyFont="1" applyFill="1" applyBorder="1" applyAlignment="1">
      <alignment horizontal="center"/>
    </xf>
    <xf numFmtId="3" fontId="9" fillId="3" borderId="0" xfId="0" applyNumberFormat="1" applyFont="1" applyFill="1" applyBorder="1" applyAlignment="1">
      <alignment horizontal="center"/>
    </xf>
    <xf numFmtId="44" fontId="9" fillId="3" borderId="0" xfId="0" applyNumberFormat="1" applyFont="1" applyFill="1" applyBorder="1"/>
    <xf numFmtId="1" fontId="9" fillId="3" borderId="0" xfId="0" applyNumberFormat="1" applyFont="1" applyFill="1" applyBorder="1" applyAlignment="1">
      <alignment horizontal="center"/>
    </xf>
    <xf numFmtId="2" fontId="9" fillId="0" borderId="0" xfId="0" applyNumberFormat="1" applyFont="1" applyBorder="1"/>
    <xf numFmtId="0" fontId="12" fillId="3" borderId="0" xfId="1" applyFont="1" applyFill="1" applyBorder="1" applyAlignment="1">
      <alignment horizontal="left" vertical="center"/>
    </xf>
    <xf numFmtId="0" fontId="20" fillId="0" borderId="8" xfId="0" applyFont="1" applyBorder="1"/>
    <xf numFmtId="0" fontId="20" fillId="3" borderId="3" xfId="1" applyFont="1" applyFill="1" applyBorder="1" applyAlignment="1">
      <alignment horizontal="left" vertical="center"/>
    </xf>
    <xf numFmtId="4" fontId="20" fillId="3" borderId="3" xfId="0" applyNumberFormat="1" applyFont="1" applyFill="1" applyBorder="1" applyAlignment="1">
      <alignment horizontal="center"/>
    </xf>
    <xf numFmtId="3" fontId="20" fillId="3" borderId="3" xfId="0" applyNumberFormat="1" applyFont="1" applyFill="1" applyBorder="1" applyAlignment="1">
      <alignment horizontal="center"/>
    </xf>
    <xf numFmtId="44" fontId="20" fillId="3" borderId="3" xfId="0" applyNumberFormat="1" applyFont="1" applyFill="1" applyBorder="1"/>
    <xf numFmtId="1" fontId="20" fillId="3" borderId="3" xfId="0" applyNumberFormat="1" applyFont="1" applyFill="1" applyBorder="1" applyAlignment="1">
      <alignment horizontal="center"/>
    </xf>
    <xf numFmtId="2" fontId="20" fillId="0" borderId="3" xfId="0" applyNumberFormat="1" applyFont="1" applyBorder="1"/>
    <xf numFmtId="4" fontId="20" fillId="0" borderId="13" xfId="0" applyNumberFormat="1" applyFont="1" applyBorder="1"/>
    <xf numFmtId="0" fontId="20" fillId="0" borderId="12" xfId="0" applyFont="1" applyBorder="1"/>
    <xf numFmtId="4" fontId="20" fillId="0" borderId="15" xfId="0" applyNumberFormat="1" applyFont="1" applyBorder="1"/>
    <xf numFmtId="0" fontId="20" fillId="0" borderId="9" xfId="0" applyFont="1" applyBorder="1"/>
    <xf numFmtId="0" fontId="20" fillId="3" borderId="10" xfId="1" applyFont="1" applyFill="1" applyBorder="1" applyAlignment="1">
      <alignment horizontal="left" vertical="center"/>
    </xf>
    <xf numFmtId="4" fontId="20" fillId="3" borderId="10" xfId="0" applyNumberFormat="1" applyFont="1" applyFill="1" applyBorder="1" applyAlignment="1">
      <alignment horizontal="center"/>
    </xf>
    <xf numFmtId="3" fontId="20" fillId="3" borderId="10" xfId="0" applyNumberFormat="1" applyFont="1" applyFill="1" applyBorder="1" applyAlignment="1">
      <alignment horizontal="center"/>
    </xf>
    <xf numFmtId="44" fontId="20" fillId="3" borderId="10" xfId="0" applyNumberFormat="1" applyFont="1" applyFill="1" applyBorder="1"/>
    <xf numFmtId="1" fontId="20" fillId="3" borderId="10" xfId="0" applyNumberFormat="1" applyFont="1" applyFill="1" applyBorder="1" applyAlignment="1">
      <alignment horizontal="center"/>
    </xf>
    <xf numFmtId="2" fontId="20" fillId="0" borderId="10" xfId="0" applyNumberFormat="1" applyFont="1" applyBorder="1"/>
    <xf numFmtId="4" fontId="20" fillId="0" borderId="14" xfId="0" applyNumberFormat="1" applyFont="1" applyBorder="1"/>
  </cellXfs>
  <cellStyles count="2">
    <cellStyle name="Standard" xfId="0" builtinId="0"/>
    <cellStyle name="Zeilenebene_4" xfId="1" builtinId="1" iLevel="3"/>
  </cellStyles>
  <dxfs count="0"/>
  <tableStyles count="0" defaultTableStyle="TableStyleMedium2" defaultPivotStyle="PivotStyleLight16"/>
  <colors>
    <mruColors>
      <color rgb="FF494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jpeg"/><Relationship Id="rId18" Type="http://schemas.openxmlformats.org/officeDocument/2006/relationships/image" Target="../media/image21.jpeg"/><Relationship Id="rId26" Type="http://schemas.openxmlformats.org/officeDocument/2006/relationships/image" Target="../media/image29.jpeg"/><Relationship Id="rId39" Type="http://schemas.openxmlformats.org/officeDocument/2006/relationships/image" Target="../media/image42.svg"/><Relationship Id="rId3" Type="http://schemas.openxmlformats.org/officeDocument/2006/relationships/image" Target="../media/image6.emf"/><Relationship Id="rId21" Type="http://schemas.openxmlformats.org/officeDocument/2006/relationships/image" Target="../media/image24.jpeg"/><Relationship Id="rId34" Type="http://schemas.openxmlformats.org/officeDocument/2006/relationships/image" Target="../media/image37.jpeg"/><Relationship Id="rId42" Type="http://schemas.openxmlformats.org/officeDocument/2006/relationships/image" Target="../media/image45.png"/><Relationship Id="rId7" Type="http://schemas.openxmlformats.org/officeDocument/2006/relationships/image" Target="../media/image10.jpeg"/><Relationship Id="rId12" Type="http://schemas.openxmlformats.org/officeDocument/2006/relationships/image" Target="../media/image15.jpeg"/><Relationship Id="rId17" Type="http://schemas.openxmlformats.org/officeDocument/2006/relationships/image" Target="../media/image20.jpeg"/><Relationship Id="rId25" Type="http://schemas.openxmlformats.org/officeDocument/2006/relationships/image" Target="../media/image28.jpeg"/><Relationship Id="rId33" Type="http://schemas.openxmlformats.org/officeDocument/2006/relationships/image" Target="../media/image36.jpeg"/><Relationship Id="rId38" Type="http://schemas.openxmlformats.org/officeDocument/2006/relationships/image" Target="../media/image41.png"/><Relationship Id="rId2" Type="http://schemas.openxmlformats.org/officeDocument/2006/relationships/image" Target="../media/image5.jpeg"/><Relationship Id="rId16" Type="http://schemas.openxmlformats.org/officeDocument/2006/relationships/image" Target="../media/image19.jpeg"/><Relationship Id="rId20" Type="http://schemas.openxmlformats.org/officeDocument/2006/relationships/image" Target="../media/image23.png"/><Relationship Id="rId29" Type="http://schemas.openxmlformats.org/officeDocument/2006/relationships/image" Target="../media/image32.jpeg"/><Relationship Id="rId41" Type="http://schemas.openxmlformats.org/officeDocument/2006/relationships/image" Target="../media/image44.jpeg"/><Relationship Id="rId1" Type="http://schemas.openxmlformats.org/officeDocument/2006/relationships/image" Target="../media/image4.jpeg"/><Relationship Id="rId6" Type="http://schemas.openxmlformats.org/officeDocument/2006/relationships/image" Target="../media/image9.jpeg"/><Relationship Id="rId11" Type="http://schemas.openxmlformats.org/officeDocument/2006/relationships/image" Target="../media/image14.jpeg"/><Relationship Id="rId24" Type="http://schemas.openxmlformats.org/officeDocument/2006/relationships/image" Target="../media/image27.jpeg"/><Relationship Id="rId32" Type="http://schemas.openxmlformats.org/officeDocument/2006/relationships/image" Target="../media/image35.jpeg"/><Relationship Id="rId37" Type="http://schemas.openxmlformats.org/officeDocument/2006/relationships/image" Target="../media/image40.svg"/><Relationship Id="rId40" Type="http://schemas.openxmlformats.org/officeDocument/2006/relationships/image" Target="../media/image43.png"/><Relationship Id="rId45" Type="http://schemas.openxmlformats.org/officeDocument/2006/relationships/image" Target="../media/image48.png"/><Relationship Id="rId5" Type="http://schemas.openxmlformats.org/officeDocument/2006/relationships/image" Target="../media/image8.jpeg"/><Relationship Id="rId15" Type="http://schemas.openxmlformats.org/officeDocument/2006/relationships/image" Target="../media/image18.jpeg"/><Relationship Id="rId23" Type="http://schemas.openxmlformats.org/officeDocument/2006/relationships/image" Target="../media/image26.jpeg"/><Relationship Id="rId28" Type="http://schemas.openxmlformats.org/officeDocument/2006/relationships/image" Target="../media/image31.jpeg"/><Relationship Id="rId36" Type="http://schemas.openxmlformats.org/officeDocument/2006/relationships/image" Target="../media/image39.png"/><Relationship Id="rId10" Type="http://schemas.openxmlformats.org/officeDocument/2006/relationships/image" Target="../media/image13.jpeg"/><Relationship Id="rId19" Type="http://schemas.openxmlformats.org/officeDocument/2006/relationships/image" Target="../media/image22.png"/><Relationship Id="rId31" Type="http://schemas.openxmlformats.org/officeDocument/2006/relationships/image" Target="../media/image34.jpeg"/><Relationship Id="rId44" Type="http://schemas.openxmlformats.org/officeDocument/2006/relationships/image" Target="../media/image47.png"/><Relationship Id="rId4" Type="http://schemas.openxmlformats.org/officeDocument/2006/relationships/image" Target="../media/image7.jpeg"/><Relationship Id="rId9" Type="http://schemas.openxmlformats.org/officeDocument/2006/relationships/image" Target="../media/image12.jpeg"/><Relationship Id="rId14" Type="http://schemas.openxmlformats.org/officeDocument/2006/relationships/image" Target="../media/image17.jpeg"/><Relationship Id="rId22" Type="http://schemas.openxmlformats.org/officeDocument/2006/relationships/image" Target="../media/image25.png"/><Relationship Id="rId27" Type="http://schemas.openxmlformats.org/officeDocument/2006/relationships/image" Target="../media/image30.jpeg"/><Relationship Id="rId30" Type="http://schemas.openxmlformats.org/officeDocument/2006/relationships/image" Target="../media/image33.jpeg"/><Relationship Id="rId35" Type="http://schemas.openxmlformats.org/officeDocument/2006/relationships/image" Target="../media/image38.jpeg"/><Relationship Id="rId43" Type="http://schemas.openxmlformats.org/officeDocument/2006/relationships/image" Target="../media/image46.png"/></Relationships>
</file>

<file path=xl/drawings/_rels/drawing3.xml.rels><?xml version="1.0" encoding="UTF-8" standalone="yes"?>
<Relationships xmlns="http://schemas.openxmlformats.org/package/2006/relationships"><Relationship Id="rId13" Type="http://schemas.openxmlformats.org/officeDocument/2006/relationships/image" Target="../media/image58.jpeg"/><Relationship Id="rId18" Type="http://schemas.openxmlformats.org/officeDocument/2006/relationships/image" Target="../media/image22.png"/><Relationship Id="rId26" Type="http://schemas.openxmlformats.org/officeDocument/2006/relationships/image" Target="../media/image65.jpeg"/><Relationship Id="rId39" Type="http://schemas.openxmlformats.org/officeDocument/2006/relationships/image" Target="../media/image78.jpeg"/><Relationship Id="rId3" Type="http://schemas.openxmlformats.org/officeDocument/2006/relationships/image" Target="../media/image50.jpeg"/><Relationship Id="rId21" Type="http://schemas.openxmlformats.org/officeDocument/2006/relationships/image" Target="../media/image60.jpeg"/><Relationship Id="rId34" Type="http://schemas.openxmlformats.org/officeDocument/2006/relationships/image" Target="../media/image73.jpeg"/><Relationship Id="rId42" Type="http://schemas.openxmlformats.org/officeDocument/2006/relationships/image" Target="../media/image41.png"/><Relationship Id="rId47" Type="http://schemas.openxmlformats.org/officeDocument/2006/relationships/image" Target="../media/image81.png"/><Relationship Id="rId50" Type="http://schemas.openxmlformats.org/officeDocument/2006/relationships/image" Target="../media/image48.png"/><Relationship Id="rId7" Type="http://schemas.openxmlformats.org/officeDocument/2006/relationships/image" Target="../media/image54.jpeg"/><Relationship Id="rId12" Type="http://schemas.openxmlformats.org/officeDocument/2006/relationships/image" Target="../media/image57.jpeg"/><Relationship Id="rId17" Type="http://schemas.openxmlformats.org/officeDocument/2006/relationships/image" Target="../media/image21.jpeg"/><Relationship Id="rId25" Type="http://schemas.openxmlformats.org/officeDocument/2006/relationships/image" Target="../media/image64.jpeg"/><Relationship Id="rId33" Type="http://schemas.openxmlformats.org/officeDocument/2006/relationships/image" Target="../media/image72.jpeg"/><Relationship Id="rId38" Type="http://schemas.openxmlformats.org/officeDocument/2006/relationships/image" Target="../media/image77.jpeg"/><Relationship Id="rId46" Type="http://schemas.openxmlformats.org/officeDocument/2006/relationships/image" Target="../media/image80.jpeg"/><Relationship Id="rId2" Type="http://schemas.openxmlformats.org/officeDocument/2006/relationships/image" Target="../media/image49.jpeg"/><Relationship Id="rId16" Type="http://schemas.openxmlformats.org/officeDocument/2006/relationships/image" Target="../media/image20.jpeg"/><Relationship Id="rId20" Type="http://schemas.openxmlformats.org/officeDocument/2006/relationships/image" Target="../media/image26.jpeg"/><Relationship Id="rId29" Type="http://schemas.openxmlformats.org/officeDocument/2006/relationships/image" Target="../media/image68.jpeg"/><Relationship Id="rId41" Type="http://schemas.openxmlformats.org/officeDocument/2006/relationships/image" Target="../media/image40.svg"/><Relationship Id="rId1" Type="http://schemas.openxmlformats.org/officeDocument/2006/relationships/image" Target="../media/image4.jpeg"/><Relationship Id="rId6" Type="http://schemas.openxmlformats.org/officeDocument/2006/relationships/image" Target="../media/image53.jpeg"/><Relationship Id="rId11" Type="http://schemas.openxmlformats.org/officeDocument/2006/relationships/image" Target="../media/image56.jpeg"/><Relationship Id="rId24" Type="http://schemas.openxmlformats.org/officeDocument/2006/relationships/image" Target="../media/image63.jpeg"/><Relationship Id="rId32" Type="http://schemas.openxmlformats.org/officeDocument/2006/relationships/image" Target="../media/image71.jpeg"/><Relationship Id="rId37" Type="http://schemas.openxmlformats.org/officeDocument/2006/relationships/image" Target="../media/image76.jpeg"/><Relationship Id="rId40" Type="http://schemas.openxmlformats.org/officeDocument/2006/relationships/image" Target="../media/image39.png"/><Relationship Id="rId45" Type="http://schemas.openxmlformats.org/officeDocument/2006/relationships/image" Target="../media/image43.png"/><Relationship Id="rId5" Type="http://schemas.openxmlformats.org/officeDocument/2006/relationships/image" Target="../media/image52.jpeg"/><Relationship Id="rId15" Type="http://schemas.openxmlformats.org/officeDocument/2006/relationships/image" Target="../media/image19.jpeg"/><Relationship Id="rId23" Type="http://schemas.openxmlformats.org/officeDocument/2006/relationships/image" Target="../media/image62.jpeg"/><Relationship Id="rId28" Type="http://schemas.openxmlformats.org/officeDocument/2006/relationships/image" Target="../media/image67.jpeg"/><Relationship Id="rId36" Type="http://schemas.openxmlformats.org/officeDocument/2006/relationships/image" Target="../media/image75.jpeg"/><Relationship Id="rId49" Type="http://schemas.openxmlformats.org/officeDocument/2006/relationships/image" Target="../media/image47.png"/><Relationship Id="rId10" Type="http://schemas.openxmlformats.org/officeDocument/2006/relationships/image" Target="../media/image14.jpeg"/><Relationship Id="rId19" Type="http://schemas.openxmlformats.org/officeDocument/2006/relationships/image" Target="../media/image25.png"/><Relationship Id="rId31" Type="http://schemas.openxmlformats.org/officeDocument/2006/relationships/image" Target="../media/image70.jpeg"/><Relationship Id="rId44" Type="http://schemas.openxmlformats.org/officeDocument/2006/relationships/image" Target="../media/image79.jpeg"/><Relationship Id="rId4" Type="http://schemas.openxmlformats.org/officeDocument/2006/relationships/image" Target="../media/image51.jpeg"/><Relationship Id="rId9" Type="http://schemas.openxmlformats.org/officeDocument/2006/relationships/image" Target="../media/image13.jpeg"/><Relationship Id="rId14" Type="http://schemas.openxmlformats.org/officeDocument/2006/relationships/image" Target="../media/image59.jpeg"/><Relationship Id="rId22" Type="http://schemas.openxmlformats.org/officeDocument/2006/relationships/image" Target="../media/image61.jpeg"/><Relationship Id="rId27" Type="http://schemas.openxmlformats.org/officeDocument/2006/relationships/image" Target="../media/image66.jpeg"/><Relationship Id="rId30" Type="http://schemas.openxmlformats.org/officeDocument/2006/relationships/image" Target="../media/image69.jpeg"/><Relationship Id="rId35" Type="http://schemas.openxmlformats.org/officeDocument/2006/relationships/image" Target="../media/image74.jpeg"/><Relationship Id="rId43" Type="http://schemas.openxmlformats.org/officeDocument/2006/relationships/image" Target="../media/image42.svg"/><Relationship Id="rId48" Type="http://schemas.openxmlformats.org/officeDocument/2006/relationships/image" Target="../media/image46.png"/><Relationship Id="rId8" Type="http://schemas.openxmlformats.org/officeDocument/2006/relationships/image" Target="../media/image55.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4.jpeg"/><Relationship Id="rId13" Type="http://schemas.openxmlformats.org/officeDocument/2006/relationships/image" Target="../media/image22.png"/><Relationship Id="rId18" Type="http://schemas.openxmlformats.org/officeDocument/2006/relationships/image" Target="../media/image88.jpeg"/><Relationship Id="rId26" Type="http://schemas.openxmlformats.org/officeDocument/2006/relationships/image" Target="../media/image96.jpeg"/><Relationship Id="rId39" Type="http://schemas.openxmlformats.org/officeDocument/2006/relationships/image" Target="../media/image103.png"/><Relationship Id="rId3" Type="http://schemas.openxmlformats.org/officeDocument/2006/relationships/image" Target="../media/image83.jpeg"/><Relationship Id="rId21" Type="http://schemas.openxmlformats.org/officeDocument/2006/relationships/image" Target="../media/image91.jpeg"/><Relationship Id="rId34" Type="http://schemas.openxmlformats.org/officeDocument/2006/relationships/image" Target="../media/image41.png"/><Relationship Id="rId7" Type="http://schemas.openxmlformats.org/officeDocument/2006/relationships/image" Target="../media/image13.jpeg"/><Relationship Id="rId12" Type="http://schemas.openxmlformats.org/officeDocument/2006/relationships/image" Target="../media/image21.jpeg"/><Relationship Id="rId17" Type="http://schemas.openxmlformats.org/officeDocument/2006/relationships/image" Target="../media/image26.jpeg"/><Relationship Id="rId25" Type="http://schemas.openxmlformats.org/officeDocument/2006/relationships/image" Target="../media/image95.jpeg"/><Relationship Id="rId33" Type="http://schemas.openxmlformats.org/officeDocument/2006/relationships/image" Target="../media/image40.svg"/><Relationship Id="rId38" Type="http://schemas.openxmlformats.org/officeDocument/2006/relationships/image" Target="../media/image102.png"/><Relationship Id="rId2" Type="http://schemas.openxmlformats.org/officeDocument/2006/relationships/image" Target="../media/image82.jpeg"/><Relationship Id="rId16" Type="http://schemas.openxmlformats.org/officeDocument/2006/relationships/image" Target="../media/image25.png"/><Relationship Id="rId20" Type="http://schemas.openxmlformats.org/officeDocument/2006/relationships/image" Target="../media/image90.jpeg"/><Relationship Id="rId29" Type="http://schemas.openxmlformats.org/officeDocument/2006/relationships/image" Target="../media/image99.jpeg"/><Relationship Id="rId1" Type="http://schemas.openxmlformats.org/officeDocument/2006/relationships/image" Target="../media/image4.jpeg"/><Relationship Id="rId6" Type="http://schemas.openxmlformats.org/officeDocument/2006/relationships/image" Target="../media/image86.jpeg"/><Relationship Id="rId11" Type="http://schemas.openxmlformats.org/officeDocument/2006/relationships/image" Target="../media/image20.jpeg"/><Relationship Id="rId24" Type="http://schemas.openxmlformats.org/officeDocument/2006/relationships/image" Target="../media/image94.jpeg"/><Relationship Id="rId32" Type="http://schemas.openxmlformats.org/officeDocument/2006/relationships/image" Target="../media/image39.png"/><Relationship Id="rId37" Type="http://schemas.openxmlformats.org/officeDocument/2006/relationships/image" Target="../media/image46.png"/><Relationship Id="rId5" Type="http://schemas.openxmlformats.org/officeDocument/2006/relationships/image" Target="../media/image85.jpeg"/><Relationship Id="rId15" Type="http://schemas.openxmlformats.org/officeDocument/2006/relationships/image" Target="../media/image24.jpeg"/><Relationship Id="rId23" Type="http://schemas.openxmlformats.org/officeDocument/2006/relationships/image" Target="../media/image93.jpeg"/><Relationship Id="rId28" Type="http://schemas.openxmlformats.org/officeDocument/2006/relationships/image" Target="../media/image98.jpeg"/><Relationship Id="rId36" Type="http://schemas.openxmlformats.org/officeDocument/2006/relationships/image" Target="../media/image43.png"/><Relationship Id="rId10" Type="http://schemas.openxmlformats.org/officeDocument/2006/relationships/image" Target="../media/image19.jpeg"/><Relationship Id="rId19" Type="http://schemas.openxmlformats.org/officeDocument/2006/relationships/image" Target="../media/image89.jpeg"/><Relationship Id="rId31" Type="http://schemas.openxmlformats.org/officeDocument/2006/relationships/image" Target="../media/image101.jpeg"/><Relationship Id="rId4" Type="http://schemas.openxmlformats.org/officeDocument/2006/relationships/image" Target="../media/image84.jpeg"/><Relationship Id="rId9" Type="http://schemas.openxmlformats.org/officeDocument/2006/relationships/image" Target="../media/image87.jpeg"/><Relationship Id="rId14" Type="http://schemas.openxmlformats.org/officeDocument/2006/relationships/image" Target="../media/image23.png"/><Relationship Id="rId22" Type="http://schemas.openxmlformats.org/officeDocument/2006/relationships/image" Target="../media/image92.jpeg"/><Relationship Id="rId27" Type="http://schemas.openxmlformats.org/officeDocument/2006/relationships/image" Target="../media/image97.jpeg"/><Relationship Id="rId30" Type="http://schemas.openxmlformats.org/officeDocument/2006/relationships/image" Target="../media/image100.jpeg"/><Relationship Id="rId35" Type="http://schemas.openxmlformats.org/officeDocument/2006/relationships/image" Target="../media/image4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06.png"/><Relationship Id="rId2" Type="http://schemas.openxmlformats.org/officeDocument/2006/relationships/image" Target="../media/image105.png"/><Relationship Id="rId1" Type="http://schemas.openxmlformats.org/officeDocument/2006/relationships/image" Target="../media/image10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655320</xdr:colOff>
      <xdr:row>28</xdr:row>
      <xdr:rowOff>2200</xdr:rowOff>
    </xdr:to>
    <xdr:pic>
      <xdr:nvPicPr>
        <xdr:cNvPr id="3" name="Grafik 2">
          <a:extLst>
            <a:ext uri="{FF2B5EF4-FFF2-40B4-BE49-F238E27FC236}">
              <a16:creationId xmlns:a16="http://schemas.microsoft.com/office/drawing/2014/main" id="{CB320D9C-8FD2-B3FF-3F3D-26713307A1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95160" cy="5122840"/>
        </a:xfrm>
        <a:prstGeom prst="rect">
          <a:avLst/>
        </a:prstGeom>
      </xdr:spPr>
    </xdr:pic>
    <xdr:clientData/>
  </xdr:twoCellAnchor>
  <xdr:twoCellAnchor editAs="oneCell">
    <xdr:from>
      <xdr:col>8</xdr:col>
      <xdr:colOff>670560</xdr:colOff>
      <xdr:row>0</xdr:row>
      <xdr:rowOff>15240</xdr:rowOff>
    </xdr:from>
    <xdr:to>
      <xdr:col>13</xdr:col>
      <xdr:colOff>654008</xdr:colOff>
      <xdr:row>11</xdr:row>
      <xdr:rowOff>30480</xdr:rowOff>
    </xdr:to>
    <xdr:pic>
      <xdr:nvPicPr>
        <xdr:cNvPr id="5" name="Grafik 4">
          <a:extLst>
            <a:ext uri="{FF2B5EF4-FFF2-40B4-BE49-F238E27FC236}">
              <a16:creationId xmlns:a16="http://schemas.microsoft.com/office/drawing/2014/main" id="{94105247-DA98-5062-B354-5BF408B133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10400" y="15240"/>
          <a:ext cx="3945848" cy="2026920"/>
        </a:xfrm>
        <a:prstGeom prst="rect">
          <a:avLst/>
        </a:prstGeom>
      </xdr:spPr>
    </xdr:pic>
    <xdr:clientData/>
  </xdr:twoCellAnchor>
  <xdr:twoCellAnchor editAs="oneCell">
    <xdr:from>
      <xdr:col>8</xdr:col>
      <xdr:colOff>685800</xdr:colOff>
      <xdr:row>11</xdr:row>
      <xdr:rowOff>83820</xdr:rowOff>
    </xdr:from>
    <xdr:to>
      <xdr:col>14</xdr:col>
      <xdr:colOff>358139</xdr:colOff>
      <xdr:row>27</xdr:row>
      <xdr:rowOff>154366</xdr:rowOff>
    </xdr:to>
    <xdr:pic>
      <xdr:nvPicPr>
        <xdr:cNvPr id="7" name="Grafik 6">
          <a:extLst>
            <a:ext uri="{FF2B5EF4-FFF2-40B4-BE49-F238E27FC236}">
              <a16:creationId xmlns:a16="http://schemas.microsoft.com/office/drawing/2014/main" id="{D149D45B-DA67-F8E0-2003-9D6906DD8C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25640" y="2095500"/>
          <a:ext cx="4427219" cy="2996626"/>
        </a:xfrm>
        <a:prstGeom prst="rect">
          <a:avLst/>
        </a:prstGeom>
      </xdr:spPr>
    </xdr:pic>
    <xdr:clientData/>
  </xdr:twoCellAnchor>
  <xdr:oneCellAnchor>
    <xdr:from>
      <xdr:col>4</xdr:col>
      <xdr:colOff>22860</xdr:colOff>
      <xdr:row>4</xdr:row>
      <xdr:rowOff>160020</xdr:rowOff>
    </xdr:from>
    <xdr:ext cx="1706880" cy="320040"/>
    <xdr:sp macro="" textlink="">
      <xdr:nvSpPr>
        <xdr:cNvPr id="8" name="Textfeld 7">
          <a:extLst>
            <a:ext uri="{FF2B5EF4-FFF2-40B4-BE49-F238E27FC236}">
              <a16:creationId xmlns:a16="http://schemas.microsoft.com/office/drawing/2014/main" id="{949BEC54-286E-F5EF-21C1-0F3C9D0BB020}"/>
            </a:ext>
          </a:extLst>
        </xdr:cNvPr>
        <xdr:cNvSpPr txBox="1"/>
      </xdr:nvSpPr>
      <xdr:spPr>
        <a:xfrm>
          <a:off x="3192780" y="891540"/>
          <a:ext cx="1706880" cy="320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de-DE" sz="1400" b="1"/>
            <a:t>Gültig</a:t>
          </a:r>
          <a:r>
            <a:rPr lang="de-DE" sz="1400" b="1" baseline="0"/>
            <a:t> ab 01.06.2023</a:t>
          </a:r>
          <a:endParaRPr lang="de-DE" sz="1400" b="1"/>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1268801</xdr:colOff>
      <xdr:row>169</xdr:row>
      <xdr:rowOff>22113</xdr:rowOff>
    </xdr:from>
    <xdr:to>
      <xdr:col>0</xdr:col>
      <xdr:colOff>2055047</xdr:colOff>
      <xdr:row>171</xdr:row>
      <xdr:rowOff>173787</xdr:rowOff>
    </xdr:to>
    <xdr:pic>
      <xdr:nvPicPr>
        <xdr:cNvPr id="2" name="Grafik 1" descr="Felt Penetration Sleeve – Verbindungselement/ Manschette">
          <a:extLst>
            <a:ext uri="{FF2B5EF4-FFF2-40B4-BE49-F238E27FC236}">
              <a16:creationId xmlns:a16="http://schemas.microsoft.com/office/drawing/2014/main" id="{0F06DEAC-1785-40EA-9813-78FB1B37C27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66819033"/>
          <a:ext cx="786246" cy="517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43369</xdr:colOff>
      <xdr:row>10</xdr:row>
      <xdr:rowOff>136884</xdr:rowOff>
    </xdr:from>
    <xdr:to>
      <xdr:col>0</xdr:col>
      <xdr:colOff>1996605</xdr:colOff>
      <xdr:row>13</xdr:row>
      <xdr:rowOff>72118</xdr:rowOff>
    </xdr:to>
    <xdr:pic>
      <xdr:nvPicPr>
        <xdr:cNvPr id="3" name="Grafik 2">
          <a:extLst>
            <a:ext uri="{FF2B5EF4-FFF2-40B4-BE49-F238E27FC236}">
              <a16:creationId xmlns:a16="http://schemas.microsoft.com/office/drawing/2014/main" id="{16469EC4-2696-4D74-9E0B-3BA823B21EE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91" t="27104" r="2385" b="2424"/>
        <a:stretch/>
      </xdr:blipFill>
      <xdr:spPr bwMode="auto">
        <a:xfrm>
          <a:off x="43369" y="2377164"/>
          <a:ext cx="1953236" cy="483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146165</xdr:colOff>
      <xdr:row>16</xdr:row>
      <xdr:rowOff>40884</xdr:rowOff>
    </xdr:from>
    <xdr:to>
      <xdr:col>0</xdr:col>
      <xdr:colOff>1948712</xdr:colOff>
      <xdr:row>18</xdr:row>
      <xdr:rowOff>161192</xdr:rowOff>
    </xdr:to>
    <xdr:pic>
      <xdr:nvPicPr>
        <xdr:cNvPr id="5" name="Grafik 4">
          <a:extLst>
            <a:ext uri="{FF2B5EF4-FFF2-40B4-BE49-F238E27FC236}">
              <a16:creationId xmlns:a16="http://schemas.microsoft.com/office/drawing/2014/main" id="{7054A1EA-C646-4DF8-974C-F16F8BB1735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9295"/>
        <a:stretch/>
      </xdr:blipFill>
      <xdr:spPr bwMode="auto">
        <a:xfrm>
          <a:off x="146165" y="3378444"/>
          <a:ext cx="1802547" cy="48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399789</xdr:colOff>
      <xdr:row>22</xdr:row>
      <xdr:rowOff>30480</xdr:rowOff>
    </xdr:from>
    <xdr:to>
      <xdr:col>0</xdr:col>
      <xdr:colOff>1345581</xdr:colOff>
      <xdr:row>25</xdr:row>
      <xdr:rowOff>156210</xdr:rowOff>
    </xdr:to>
    <xdr:pic>
      <xdr:nvPicPr>
        <xdr:cNvPr id="7" name="Grafik 6">
          <a:extLst>
            <a:ext uri="{FF2B5EF4-FFF2-40B4-BE49-F238E27FC236}">
              <a16:creationId xmlns:a16="http://schemas.microsoft.com/office/drawing/2014/main" id="{6C5F030C-04C7-446D-AB07-5F3EF5112D5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871" t="1" r="11963" b="3664"/>
        <a:stretch/>
      </xdr:blipFill>
      <xdr:spPr bwMode="auto">
        <a:xfrm>
          <a:off x="399789" y="5562600"/>
          <a:ext cx="945792"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265209</xdr:colOff>
      <xdr:row>28</xdr:row>
      <xdr:rowOff>53340</xdr:rowOff>
    </xdr:from>
    <xdr:to>
      <xdr:col>0</xdr:col>
      <xdr:colOff>1951339</xdr:colOff>
      <xdr:row>31</xdr:row>
      <xdr:rowOff>135885</xdr:rowOff>
    </xdr:to>
    <xdr:pic>
      <xdr:nvPicPr>
        <xdr:cNvPr id="8" name="Grafik 7">
          <a:extLst>
            <a:ext uri="{FF2B5EF4-FFF2-40B4-BE49-F238E27FC236}">
              <a16:creationId xmlns:a16="http://schemas.microsoft.com/office/drawing/2014/main" id="{46E2DCC3-80FA-4965-B759-225DF1613C01}"/>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5841" b="26772"/>
        <a:stretch/>
      </xdr:blipFill>
      <xdr:spPr bwMode="auto">
        <a:xfrm>
          <a:off x="265209" y="5585460"/>
          <a:ext cx="1686130" cy="631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340274</xdr:colOff>
      <xdr:row>34</xdr:row>
      <xdr:rowOff>30480</xdr:rowOff>
    </xdr:from>
    <xdr:to>
      <xdr:col>0</xdr:col>
      <xdr:colOff>1507646</xdr:colOff>
      <xdr:row>37</xdr:row>
      <xdr:rowOff>154706</xdr:rowOff>
    </xdr:to>
    <xdr:pic>
      <xdr:nvPicPr>
        <xdr:cNvPr id="9" name="Grafik 8">
          <a:extLst>
            <a:ext uri="{FF2B5EF4-FFF2-40B4-BE49-F238E27FC236}">
              <a16:creationId xmlns:a16="http://schemas.microsoft.com/office/drawing/2014/main" id="{F21A119E-EC91-4096-8EA4-EA615832441E}"/>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5260" b="5296"/>
        <a:stretch/>
      </xdr:blipFill>
      <xdr:spPr bwMode="auto">
        <a:xfrm>
          <a:off x="340274" y="7757160"/>
          <a:ext cx="1167372" cy="672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420927</xdr:colOff>
      <xdr:row>40</xdr:row>
      <xdr:rowOff>65518</xdr:rowOff>
    </xdr:from>
    <xdr:to>
      <xdr:col>0</xdr:col>
      <xdr:colOff>1272540</xdr:colOff>
      <xdr:row>43</xdr:row>
      <xdr:rowOff>181999</xdr:rowOff>
    </xdr:to>
    <xdr:pic>
      <xdr:nvPicPr>
        <xdr:cNvPr id="10" name="Grafik 9">
          <a:extLst>
            <a:ext uri="{FF2B5EF4-FFF2-40B4-BE49-F238E27FC236}">
              <a16:creationId xmlns:a16="http://schemas.microsoft.com/office/drawing/2014/main" id="{32DFF8D1-B579-4AA4-B0F1-4064EE803CC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773" t="5304" r="20014" b="11861"/>
        <a:stretch/>
      </xdr:blipFill>
      <xdr:spPr bwMode="auto">
        <a:xfrm>
          <a:off x="420927" y="8889478"/>
          <a:ext cx="851613" cy="665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472592</xdr:colOff>
      <xdr:row>95</xdr:row>
      <xdr:rowOff>117255</xdr:rowOff>
    </xdr:from>
    <xdr:to>
      <xdr:col>0</xdr:col>
      <xdr:colOff>1051560</xdr:colOff>
      <xdr:row>98</xdr:row>
      <xdr:rowOff>133350</xdr:rowOff>
    </xdr:to>
    <xdr:pic>
      <xdr:nvPicPr>
        <xdr:cNvPr id="13" name="Grafik 12">
          <a:extLst>
            <a:ext uri="{FF2B5EF4-FFF2-40B4-BE49-F238E27FC236}">
              <a16:creationId xmlns:a16="http://schemas.microsoft.com/office/drawing/2014/main" id="{E5149C80-2CBF-40E4-A83E-A6B1DBE920FB}"/>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5975" r="22402"/>
        <a:stretch/>
      </xdr:blipFill>
      <xdr:spPr bwMode="auto">
        <a:xfrm>
          <a:off x="472592" y="18999615"/>
          <a:ext cx="578968" cy="564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556259</xdr:colOff>
      <xdr:row>101</xdr:row>
      <xdr:rowOff>49507</xdr:rowOff>
    </xdr:from>
    <xdr:to>
      <xdr:col>0</xdr:col>
      <xdr:colOff>1264920</xdr:colOff>
      <xdr:row>104</xdr:row>
      <xdr:rowOff>89972</xdr:rowOff>
    </xdr:to>
    <xdr:pic>
      <xdr:nvPicPr>
        <xdr:cNvPr id="14" name="Grafik 13">
          <a:extLst>
            <a:ext uri="{FF2B5EF4-FFF2-40B4-BE49-F238E27FC236}">
              <a16:creationId xmlns:a16="http://schemas.microsoft.com/office/drawing/2014/main" id="{FF725D94-68F6-460E-A855-015F1A5D33B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31166" t="37971" r="30983" b="10251"/>
        <a:stretch/>
      </xdr:blipFill>
      <xdr:spPr bwMode="auto">
        <a:xfrm>
          <a:off x="556259" y="20029147"/>
          <a:ext cx="708661" cy="589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71772</xdr:colOff>
      <xdr:row>120</xdr:row>
      <xdr:rowOff>114300</xdr:rowOff>
    </xdr:from>
    <xdr:to>
      <xdr:col>0</xdr:col>
      <xdr:colOff>2067657</xdr:colOff>
      <xdr:row>123</xdr:row>
      <xdr:rowOff>108266</xdr:rowOff>
    </xdr:to>
    <xdr:pic>
      <xdr:nvPicPr>
        <xdr:cNvPr id="15" name="Grafik 14">
          <a:extLst>
            <a:ext uri="{FF2B5EF4-FFF2-40B4-BE49-F238E27FC236}">
              <a16:creationId xmlns:a16="http://schemas.microsoft.com/office/drawing/2014/main" id="{89B667B1-8CDC-429B-9733-E97DCC249F61}"/>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3332" b="41673"/>
        <a:stretch/>
      </xdr:blipFill>
      <xdr:spPr bwMode="auto">
        <a:xfrm>
          <a:off x="71772" y="23568660"/>
          <a:ext cx="1995885" cy="542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126</xdr:row>
      <xdr:rowOff>43140</xdr:rowOff>
    </xdr:from>
    <xdr:to>
      <xdr:col>0</xdr:col>
      <xdr:colOff>1905001</xdr:colOff>
      <xdr:row>130</xdr:row>
      <xdr:rowOff>146537</xdr:rowOff>
    </xdr:to>
    <xdr:pic>
      <xdr:nvPicPr>
        <xdr:cNvPr id="16" name="Grafik 15">
          <a:extLst>
            <a:ext uri="{FF2B5EF4-FFF2-40B4-BE49-F238E27FC236}">
              <a16:creationId xmlns:a16="http://schemas.microsoft.com/office/drawing/2014/main" id="{F85AA589-8146-4462-984B-4B1C18E8731C}"/>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405" t="7457" r="1358" b="17941"/>
        <a:stretch/>
      </xdr:blipFill>
      <xdr:spPr bwMode="auto">
        <a:xfrm>
          <a:off x="144899" y="52392540"/>
          <a:ext cx="1760102" cy="83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44108</xdr:colOff>
      <xdr:row>133</xdr:row>
      <xdr:rowOff>60960</xdr:rowOff>
    </xdr:from>
    <xdr:to>
      <xdr:col>0</xdr:col>
      <xdr:colOff>2010379</xdr:colOff>
      <xdr:row>136</xdr:row>
      <xdr:rowOff>181852</xdr:rowOff>
    </xdr:to>
    <xdr:pic>
      <xdr:nvPicPr>
        <xdr:cNvPr id="17" name="Grafik 16">
          <a:extLst>
            <a:ext uri="{FF2B5EF4-FFF2-40B4-BE49-F238E27FC236}">
              <a16:creationId xmlns:a16="http://schemas.microsoft.com/office/drawing/2014/main" id="{CA40B47B-47EC-4426-8D7B-802972F9E1F7}"/>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1181" b="39440"/>
        <a:stretch/>
      </xdr:blipFill>
      <xdr:spPr bwMode="auto">
        <a:xfrm>
          <a:off x="44108" y="26990040"/>
          <a:ext cx="1966271" cy="669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307201</xdr:colOff>
      <xdr:row>164</xdr:row>
      <xdr:rowOff>127605</xdr:rowOff>
    </xdr:from>
    <xdr:to>
      <xdr:col>0</xdr:col>
      <xdr:colOff>1691640</xdr:colOff>
      <xdr:row>167</xdr:row>
      <xdr:rowOff>95102</xdr:rowOff>
    </xdr:to>
    <xdr:pic>
      <xdr:nvPicPr>
        <xdr:cNvPr id="18" name="Grafik 17">
          <a:extLst>
            <a:ext uri="{FF2B5EF4-FFF2-40B4-BE49-F238E27FC236}">
              <a16:creationId xmlns:a16="http://schemas.microsoft.com/office/drawing/2014/main" id="{36A5D9ED-71BB-462A-BD88-5878A4E39DD5}"/>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4248" t="35344" r="14522" b="20482"/>
        <a:stretch/>
      </xdr:blipFill>
      <xdr:spPr bwMode="auto">
        <a:xfrm>
          <a:off x="307201" y="31628685"/>
          <a:ext cx="1384439" cy="516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448555</xdr:colOff>
      <xdr:row>174</xdr:row>
      <xdr:rowOff>35381</xdr:rowOff>
    </xdr:from>
    <xdr:to>
      <xdr:col>0</xdr:col>
      <xdr:colOff>1295400</xdr:colOff>
      <xdr:row>177</xdr:row>
      <xdr:rowOff>149616</xdr:rowOff>
    </xdr:to>
    <xdr:pic>
      <xdr:nvPicPr>
        <xdr:cNvPr id="19" name="Grafik 18">
          <a:extLst>
            <a:ext uri="{FF2B5EF4-FFF2-40B4-BE49-F238E27FC236}">
              <a16:creationId xmlns:a16="http://schemas.microsoft.com/office/drawing/2014/main" id="{DBBF0B6B-D938-42B1-9E92-0E43A5471114}"/>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3829" t="7145" r="14729" b="-43"/>
        <a:stretch/>
      </xdr:blipFill>
      <xdr:spPr bwMode="auto">
        <a:xfrm>
          <a:off x="448555" y="33365261"/>
          <a:ext cx="846845" cy="66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352030</xdr:colOff>
      <xdr:row>180</xdr:row>
      <xdr:rowOff>30480</xdr:rowOff>
    </xdr:from>
    <xdr:to>
      <xdr:col>0</xdr:col>
      <xdr:colOff>1528514</xdr:colOff>
      <xdr:row>183</xdr:row>
      <xdr:rowOff>151960</xdr:rowOff>
    </xdr:to>
    <xdr:pic>
      <xdr:nvPicPr>
        <xdr:cNvPr id="20" name="Grafik 19">
          <a:extLst>
            <a:ext uri="{FF2B5EF4-FFF2-40B4-BE49-F238E27FC236}">
              <a16:creationId xmlns:a16="http://schemas.microsoft.com/office/drawing/2014/main" id="{7342A724-DD6C-4E12-ACC1-6D2415C5A7A8}"/>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4703" t="11400" r="13601" b="23048"/>
        <a:stretch/>
      </xdr:blipFill>
      <xdr:spPr bwMode="auto">
        <a:xfrm>
          <a:off x="352030" y="34640520"/>
          <a:ext cx="1176484" cy="67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205</xdr:row>
      <xdr:rowOff>27288</xdr:rowOff>
    </xdr:from>
    <xdr:to>
      <xdr:col>0</xdr:col>
      <xdr:colOff>1450731</xdr:colOff>
      <xdr:row>207</xdr:row>
      <xdr:rowOff>164087</xdr:rowOff>
    </xdr:to>
    <xdr:pic>
      <xdr:nvPicPr>
        <xdr:cNvPr id="21" name="Grafik 20">
          <a:extLst>
            <a:ext uri="{FF2B5EF4-FFF2-40B4-BE49-F238E27FC236}">
              <a16:creationId xmlns:a16="http://schemas.microsoft.com/office/drawing/2014/main" id="{65D5D261-13B2-4CD5-9DBA-D78D2DC5D03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bwMode="auto">
        <a:xfrm>
          <a:off x="636269" y="79625808"/>
          <a:ext cx="814462" cy="502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209</xdr:row>
      <xdr:rowOff>30479</xdr:rowOff>
    </xdr:from>
    <xdr:to>
      <xdr:col>0</xdr:col>
      <xdr:colOff>1410545</xdr:colOff>
      <xdr:row>211</xdr:row>
      <xdr:rowOff>161193</xdr:rowOff>
    </xdr:to>
    <xdr:pic>
      <xdr:nvPicPr>
        <xdr:cNvPr id="22" name="Grafik 21">
          <a:extLst>
            <a:ext uri="{FF2B5EF4-FFF2-40B4-BE49-F238E27FC236}">
              <a16:creationId xmlns:a16="http://schemas.microsoft.com/office/drawing/2014/main" id="{0B38C79F-294F-488D-8215-C3521ADCA8B9}"/>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5289" t="17937" r="10095" b="20349"/>
        <a:stretch/>
      </xdr:blipFill>
      <xdr:spPr bwMode="auto">
        <a:xfrm>
          <a:off x="448257" y="80360519"/>
          <a:ext cx="962288" cy="49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214</xdr:row>
      <xdr:rowOff>53418</xdr:rowOff>
    </xdr:from>
    <xdr:to>
      <xdr:col>0</xdr:col>
      <xdr:colOff>1409636</xdr:colOff>
      <xdr:row>216</xdr:row>
      <xdr:rowOff>176714</xdr:rowOff>
    </xdr:to>
    <xdr:pic>
      <xdr:nvPicPr>
        <xdr:cNvPr id="23" name="Grafik 22">
          <a:extLst>
            <a:ext uri="{FF2B5EF4-FFF2-40B4-BE49-F238E27FC236}">
              <a16:creationId xmlns:a16="http://schemas.microsoft.com/office/drawing/2014/main" id="{76A4D832-2B5A-435B-829A-42F3C29EB9D5}"/>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514" t="5274" r="1614" b="-204"/>
        <a:stretch/>
      </xdr:blipFill>
      <xdr:spPr>
        <a:xfrm>
          <a:off x="653192" y="81297858"/>
          <a:ext cx="756444" cy="489055"/>
        </a:xfrm>
        <a:prstGeom prst="rect">
          <a:avLst/>
        </a:prstGeom>
      </xdr:spPr>
    </xdr:pic>
    <xdr:clientData/>
  </xdr:twoCellAnchor>
  <xdr:twoCellAnchor editAs="oneCell">
    <xdr:from>
      <xdr:col>0</xdr:col>
      <xdr:colOff>1336368</xdr:colOff>
      <xdr:row>222</xdr:row>
      <xdr:rowOff>34107</xdr:rowOff>
    </xdr:from>
    <xdr:to>
      <xdr:col>1</xdr:col>
      <xdr:colOff>3601</xdr:colOff>
      <xdr:row>224</xdr:row>
      <xdr:rowOff>72757</xdr:rowOff>
    </xdr:to>
    <xdr:pic>
      <xdr:nvPicPr>
        <xdr:cNvPr id="24" name="Grafik 23">
          <a:extLst>
            <a:ext uri="{FF2B5EF4-FFF2-40B4-BE49-F238E27FC236}">
              <a16:creationId xmlns:a16="http://schemas.microsoft.com/office/drawing/2014/main" id="{DE6561BE-3CAC-454F-88CB-2ADDAEEEF03B}"/>
            </a:ext>
          </a:extLst>
        </xdr:cNvPr>
        <xdr:cNvPicPr>
          <a:picLocks noChangeAspect="1"/>
        </xdr:cNvPicPr>
      </xdr:nvPicPr>
      <xdr:blipFill>
        <a:blip xmlns:r="http://schemas.openxmlformats.org/officeDocument/2006/relationships" r:embed="rId19"/>
        <a:stretch>
          <a:fillRect/>
        </a:stretch>
      </xdr:blipFill>
      <xdr:spPr>
        <a:xfrm rot="5400000">
          <a:off x="1530770" y="82547185"/>
          <a:ext cx="404410" cy="793213"/>
        </a:xfrm>
        <a:prstGeom prst="rect">
          <a:avLst/>
        </a:prstGeom>
      </xdr:spPr>
    </xdr:pic>
    <xdr:clientData/>
  </xdr:twoCellAnchor>
  <xdr:twoCellAnchor editAs="oneCell">
    <xdr:from>
      <xdr:col>0</xdr:col>
      <xdr:colOff>838200</xdr:colOff>
      <xdr:row>227</xdr:row>
      <xdr:rowOff>30480</xdr:rowOff>
    </xdr:from>
    <xdr:to>
      <xdr:col>0</xdr:col>
      <xdr:colOff>1283247</xdr:colOff>
      <xdr:row>230</xdr:row>
      <xdr:rowOff>130476</xdr:rowOff>
    </xdr:to>
    <xdr:pic>
      <xdr:nvPicPr>
        <xdr:cNvPr id="25" name="Grafik 24">
          <a:extLst>
            <a:ext uri="{FF2B5EF4-FFF2-40B4-BE49-F238E27FC236}">
              <a16:creationId xmlns:a16="http://schemas.microsoft.com/office/drawing/2014/main" id="{A50208C3-AE07-4C9B-958C-470D3F1950DE}"/>
            </a:ext>
          </a:extLst>
        </xdr:cNvPr>
        <xdr:cNvPicPr>
          <a:picLocks noChangeAspect="1"/>
        </xdr:cNvPicPr>
      </xdr:nvPicPr>
      <xdr:blipFill>
        <a:blip xmlns:r="http://schemas.openxmlformats.org/officeDocument/2006/relationships" r:embed="rId20"/>
        <a:stretch>
          <a:fillRect/>
        </a:stretch>
      </xdr:blipFill>
      <xdr:spPr>
        <a:xfrm>
          <a:off x="838200" y="83652360"/>
          <a:ext cx="445047" cy="648636"/>
        </a:xfrm>
        <a:prstGeom prst="rect">
          <a:avLst/>
        </a:prstGeom>
      </xdr:spPr>
    </xdr:pic>
    <xdr:clientData/>
  </xdr:twoCellAnchor>
  <xdr:twoCellAnchor editAs="oneCell">
    <xdr:from>
      <xdr:col>0</xdr:col>
      <xdr:colOff>1006503</xdr:colOff>
      <xdr:row>232</xdr:row>
      <xdr:rowOff>53633</xdr:rowOff>
    </xdr:from>
    <xdr:to>
      <xdr:col>0</xdr:col>
      <xdr:colOff>1222503</xdr:colOff>
      <xdr:row>235</xdr:row>
      <xdr:rowOff>144153</xdr:rowOff>
    </xdr:to>
    <xdr:pic>
      <xdr:nvPicPr>
        <xdr:cNvPr id="26" name="Grafik 25">
          <a:extLst>
            <a:ext uri="{FF2B5EF4-FFF2-40B4-BE49-F238E27FC236}">
              <a16:creationId xmlns:a16="http://schemas.microsoft.com/office/drawing/2014/main" id="{38FBCCEE-910C-46C6-B434-330E818D07CD}"/>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6592" r="-32954" b="-6094"/>
        <a:stretch/>
      </xdr:blipFill>
      <xdr:spPr>
        <a:xfrm>
          <a:off x="1006503" y="84589913"/>
          <a:ext cx="216000" cy="639160"/>
        </a:xfrm>
        <a:prstGeom prst="rect">
          <a:avLst/>
        </a:prstGeom>
      </xdr:spPr>
    </xdr:pic>
    <xdr:clientData/>
  </xdr:twoCellAnchor>
  <xdr:twoCellAnchor editAs="oneCell">
    <xdr:from>
      <xdr:col>0</xdr:col>
      <xdr:colOff>859595</xdr:colOff>
      <xdr:row>237</xdr:row>
      <xdr:rowOff>25643</xdr:rowOff>
    </xdr:from>
    <xdr:to>
      <xdr:col>0</xdr:col>
      <xdr:colOff>1334857</xdr:colOff>
      <xdr:row>240</xdr:row>
      <xdr:rowOff>587</xdr:rowOff>
    </xdr:to>
    <xdr:pic>
      <xdr:nvPicPr>
        <xdr:cNvPr id="27" name="Grafik 26">
          <a:extLst>
            <a:ext uri="{FF2B5EF4-FFF2-40B4-BE49-F238E27FC236}">
              <a16:creationId xmlns:a16="http://schemas.microsoft.com/office/drawing/2014/main" id="{491C4E25-8021-4A5C-8EB5-342D286DEDCC}"/>
            </a:ext>
          </a:extLst>
        </xdr:cNvPr>
        <xdr:cNvPicPr>
          <a:picLocks noChangeAspect="1"/>
        </xdr:cNvPicPr>
      </xdr:nvPicPr>
      <xdr:blipFill>
        <a:blip xmlns:r="http://schemas.openxmlformats.org/officeDocument/2006/relationships" r:embed="rId22"/>
        <a:stretch>
          <a:fillRect/>
        </a:stretch>
      </xdr:blipFill>
      <xdr:spPr>
        <a:xfrm>
          <a:off x="859595" y="86573603"/>
          <a:ext cx="475262" cy="523584"/>
        </a:xfrm>
        <a:prstGeom prst="rect">
          <a:avLst/>
        </a:prstGeom>
      </xdr:spPr>
    </xdr:pic>
    <xdr:clientData/>
  </xdr:twoCellAnchor>
  <xdr:twoCellAnchor editAs="oneCell">
    <xdr:from>
      <xdr:col>0</xdr:col>
      <xdr:colOff>770206</xdr:colOff>
      <xdr:row>241</xdr:row>
      <xdr:rowOff>43962</xdr:rowOff>
    </xdr:from>
    <xdr:to>
      <xdr:col>0</xdr:col>
      <xdr:colOff>1368611</xdr:colOff>
      <xdr:row>243</xdr:row>
      <xdr:rowOff>135102</xdr:rowOff>
    </xdr:to>
    <xdr:pic>
      <xdr:nvPicPr>
        <xdr:cNvPr id="28" name="Grafik 27" descr="Flachbett LKW-Fahrer winken Cartoon - Lizenzfreies Foto - #13309040 |  Bildagentur PantherMedia">
          <a:extLst>
            <a:ext uri="{FF2B5EF4-FFF2-40B4-BE49-F238E27FC236}">
              <a16:creationId xmlns:a16="http://schemas.microsoft.com/office/drawing/2014/main" id="{C77F4159-76F1-46B2-9880-C6AE3C8E228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70206" y="87323442"/>
          <a:ext cx="598405" cy="456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493795</xdr:colOff>
      <xdr:row>52</xdr:row>
      <xdr:rowOff>78818</xdr:rowOff>
    </xdr:from>
    <xdr:ext cx="793985" cy="625282"/>
    <xdr:pic>
      <xdr:nvPicPr>
        <xdr:cNvPr id="30" name="Grafik 29">
          <a:extLst>
            <a:ext uri="{FF2B5EF4-FFF2-40B4-BE49-F238E27FC236}">
              <a16:creationId xmlns:a16="http://schemas.microsoft.com/office/drawing/2014/main" id="{E1B8D9D9-35F2-479B-9888-0DC0AD6E0742}"/>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8739" r="12866" b="4281"/>
        <a:stretch/>
      </xdr:blipFill>
      <xdr:spPr bwMode="auto">
        <a:xfrm>
          <a:off x="493795" y="11097338"/>
          <a:ext cx="793985" cy="6252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431607</xdr:colOff>
      <xdr:row>58</xdr:row>
      <xdr:rowOff>83820</xdr:rowOff>
    </xdr:from>
    <xdr:to>
      <xdr:col>0</xdr:col>
      <xdr:colOff>1205041</xdr:colOff>
      <xdr:row>61</xdr:row>
      <xdr:rowOff>151373</xdr:rowOff>
    </xdr:to>
    <xdr:pic>
      <xdr:nvPicPr>
        <xdr:cNvPr id="31" name="Afbeelding 6">
          <a:extLst>
            <a:ext uri="{FF2B5EF4-FFF2-40B4-BE49-F238E27FC236}">
              <a16:creationId xmlns:a16="http://schemas.microsoft.com/office/drawing/2014/main" id="{1D76E877-E4F5-44FF-A87E-174AE4871C0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6688" r="11885"/>
        <a:stretch/>
      </xdr:blipFill>
      <xdr:spPr bwMode="auto">
        <a:xfrm>
          <a:off x="431607" y="12199620"/>
          <a:ext cx="773434" cy="616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380197</xdr:colOff>
      <xdr:row>64</xdr:row>
      <xdr:rowOff>51118</xdr:rowOff>
    </xdr:from>
    <xdr:ext cx="823763" cy="647576"/>
    <xdr:pic>
      <xdr:nvPicPr>
        <xdr:cNvPr id="32" name="Picture 31">
          <a:extLst>
            <a:ext uri="{FF2B5EF4-FFF2-40B4-BE49-F238E27FC236}">
              <a16:creationId xmlns:a16="http://schemas.microsoft.com/office/drawing/2014/main" id="{0AC24F10-9553-4545-9B39-3BA5F8458D4F}"/>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5022" r="12926"/>
        <a:stretch/>
      </xdr:blipFill>
      <xdr:spPr>
        <a:xfrm>
          <a:off x="380197" y="13264198"/>
          <a:ext cx="823763" cy="647576"/>
        </a:xfrm>
        <a:prstGeom prst="rect">
          <a:avLst/>
        </a:prstGeom>
      </xdr:spPr>
    </xdr:pic>
    <xdr:clientData/>
  </xdr:oneCellAnchor>
  <xdr:oneCellAnchor>
    <xdr:from>
      <xdr:col>0</xdr:col>
      <xdr:colOff>423057</xdr:colOff>
      <xdr:row>70</xdr:row>
      <xdr:rowOff>68579</xdr:rowOff>
    </xdr:from>
    <xdr:ext cx="1032693" cy="666087"/>
    <xdr:pic>
      <xdr:nvPicPr>
        <xdr:cNvPr id="33" name="Grafik 32">
          <a:extLst>
            <a:ext uri="{FF2B5EF4-FFF2-40B4-BE49-F238E27FC236}">
              <a16:creationId xmlns:a16="http://schemas.microsoft.com/office/drawing/2014/main" id="{CE9F0E4B-F337-4C45-80F1-6702472883E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xdr:blipFill>
      <xdr:spPr bwMode="auto">
        <a:xfrm>
          <a:off x="423057" y="14378939"/>
          <a:ext cx="1032693" cy="6660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267063</xdr:colOff>
      <xdr:row>76</xdr:row>
      <xdr:rowOff>63704</xdr:rowOff>
    </xdr:from>
    <xdr:to>
      <xdr:col>0</xdr:col>
      <xdr:colOff>1615440</xdr:colOff>
      <xdr:row>79</xdr:row>
      <xdr:rowOff>79070</xdr:rowOff>
    </xdr:to>
    <xdr:pic>
      <xdr:nvPicPr>
        <xdr:cNvPr id="34" name="Grafik 33">
          <a:extLst>
            <a:ext uri="{FF2B5EF4-FFF2-40B4-BE49-F238E27FC236}">
              <a16:creationId xmlns:a16="http://schemas.microsoft.com/office/drawing/2014/main" id="{7C7F4A1A-3D14-4316-BDD4-8E8D055037BD}"/>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3270" b="29231"/>
        <a:stretch/>
      </xdr:blipFill>
      <xdr:spPr>
        <a:xfrm>
          <a:off x="267063" y="14374064"/>
          <a:ext cx="1348377" cy="564006"/>
        </a:xfrm>
        <a:prstGeom prst="rect">
          <a:avLst/>
        </a:prstGeom>
      </xdr:spPr>
    </xdr:pic>
    <xdr:clientData/>
  </xdr:twoCellAnchor>
  <xdr:oneCellAnchor>
    <xdr:from>
      <xdr:col>0</xdr:col>
      <xdr:colOff>431017</xdr:colOff>
      <xdr:row>46</xdr:row>
      <xdr:rowOff>30479</xdr:rowOff>
    </xdr:from>
    <xdr:ext cx="808556" cy="704849"/>
    <xdr:pic>
      <xdr:nvPicPr>
        <xdr:cNvPr id="35" name="Grafik 34">
          <a:extLst>
            <a:ext uri="{FF2B5EF4-FFF2-40B4-BE49-F238E27FC236}">
              <a16:creationId xmlns:a16="http://schemas.microsoft.com/office/drawing/2014/main" id="{BE2A38DE-FB47-4E3C-8F9E-0A8D90B8AF25}"/>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0009" r="15921"/>
        <a:stretch/>
      </xdr:blipFill>
      <xdr:spPr bwMode="auto">
        <a:xfrm>
          <a:off x="431017" y="9951719"/>
          <a:ext cx="808556" cy="7048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198799</xdr:colOff>
      <xdr:row>139</xdr:row>
      <xdr:rowOff>32380</xdr:rowOff>
    </xdr:from>
    <xdr:ext cx="1508081" cy="656498"/>
    <xdr:pic>
      <xdr:nvPicPr>
        <xdr:cNvPr id="38" name="Grafik 37">
          <a:extLst>
            <a:ext uri="{FF2B5EF4-FFF2-40B4-BE49-F238E27FC236}">
              <a16:creationId xmlns:a16="http://schemas.microsoft.com/office/drawing/2014/main" id="{1A050B13-A9DA-42E2-AFBC-B816E06D1305}"/>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791" b="30717"/>
        <a:stretch/>
      </xdr:blipFill>
      <xdr:spPr bwMode="auto">
        <a:xfrm>
          <a:off x="198799" y="28058740"/>
          <a:ext cx="1508081" cy="6564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624400</xdr:colOff>
      <xdr:row>107</xdr:row>
      <xdr:rowOff>45720</xdr:rowOff>
    </xdr:from>
    <xdr:to>
      <xdr:col>0</xdr:col>
      <xdr:colOff>1370145</xdr:colOff>
      <xdr:row>110</xdr:row>
      <xdr:rowOff>115619</xdr:rowOff>
    </xdr:to>
    <xdr:pic>
      <xdr:nvPicPr>
        <xdr:cNvPr id="39" name="Grafik 38">
          <a:extLst>
            <a:ext uri="{FF2B5EF4-FFF2-40B4-BE49-F238E27FC236}">
              <a16:creationId xmlns:a16="http://schemas.microsoft.com/office/drawing/2014/main" id="{12E93FAF-32D3-45C7-9980-969031AA2944}"/>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xdr:blipFill>
      <xdr:spPr>
        <a:xfrm>
          <a:off x="624400" y="21122640"/>
          <a:ext cx="745745" cy="618539"/>
        </a:xfrm>
        <a:prstGeom prst="rect">
          <a:avLst/>
        </a:prstGeom>
      </xdr:spPr>
    </xdr:pic>
    <xdr:clientData/>
  </xdr:twoCellAnchor>
  <xdr:twoCellAnchor editAs="oneCell">
    <xdr:from>
      <xdr:col>0</xdr:col>
      <xdr:colOff>606229</xdr:colOff>
      <xdr:row>113</xdr:row>
      <xdr:rowOff>24406</xdr:rowOff>
    </xdr:from>
    <xdr:to>
      <xdr:col>0</xdr:col>
      <xdr:colOff>1188721</xdr:colOff>
      <xdr:row>116</xdr:row>
      <xdr:rowOff>171156</xdr:rowOff>
    </xdr:to>
    <xdr:pic>
      <xdr:nvPicPr>
        <xdr:cNvPr id="40" name="Grafik 39">
          <a:extLst>
            <a:ext uri="{FF2B5EF4-FFF2-40B4-BE49-F238E27FC236}">
              <a16:creationId xmlns:a16="http://schemas.microsoft.com/office/drawing/2014/main" id="{78977CCD-DB28-4FC9-88B3-00A6DE3C527D}"/>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xdr:blipFill>
      <xdr:spPr>
        <a:xfrm>
          <a:off x="606229" y="22198606"/>
          <a:ext cx="582492" cy="695390"/>
        </a:xfrm>
        <a:prstGeom prst="rect">
          <a:avLst/>
        </a:prstGeom>
      </xdr:spPr>
    </xdr:pic>
    <xdr:clientData/>
  </xdr:twoCellAnchor>
  <xdr:twoCellAnchor editAs="oneCell">
    <xdr:from>
      <xdr:col>0</xdr:col>
      <xdr:colOff>269405</xdr:colOff>
      <xdr:row>145</xdr:row>
      <xdr:rowOff>91971</xdr:rowOff>
    </xdr:from>
    <xdr:to>
      <xdr:col>0</xdr:col>
      <xdr:colOff>1813561</xdr:colOff>
      <xdr:row>148</xdr:row>
      <xdr:rowOff>131709</xdr:rowOff>
    </xdr:to>
    <xdr:pic>
      <xdr:nvPicPr>
        <xdr:cNvPr id="42" name="Grafik 41">
          <a:extLst>
            <a:ext uri="{FF2B5EF4-FFF2-40B4-BE49-F238E27FC236}">
              <a16:creationId xmlns:a16="http://schemas.microsoft.com/office/drawing/2014/main" id="{52E024F7-5F1B-4689-86B1-3EC7DF5DFBCF}"/>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524" t="3565" r="3100" b="39075"/>
        <a:stretch/>
      </xdr:blipFill>
      <xdr:spPr>
        <a:xfrm>
          <a:off x="269405" y="29215611"/>
          <a:ext cx="1544156" cy="588378"/>
        </a:xfrm>
        <a:prstGeom prst="rect">
          <a:avLst/>
        </a:prstGeom>
      </xdr:spPr>
    </xdr:pic>
    <xdr:clientData/>
  </xdr:twoCellAnchor>
  <xdr:twoCellAnchor editAs="oneCell">
    <xdr:from>
      <xdr:col>0</xdr:col>
      <xdr:colOff>194603</xdr:colOff>
      <xdr:row>151</xdr:row>
      <xdr:rowOff>91304</xdr:rowOff>
    </xdr:from>
    <xdr:to>
      <xdr:col>0</xdr:col>
      <xdr:colOff>1752600</xdr:colOff>
      <xdr:row>154</xdr:row>
      <xdr:rowOff>140236</xdr:rowOff>
    </xdr:to>
    <xdr:pic>
      <xdr:nvPicPr>
        <xdr:cNvPr id="43" name="Grafik 42">
          <a:extLst>
            <a:ext uri="{FF2B5EF4-FFF2-40B4-BE49-F238E27FC236}">
              <a16:creationId xmlns:a16="http://schemas.microsoft.com/office/drawing/2014/main" id="{C228AA0F-E22B-4F3B-A38D-D73EA203AB15}"/>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1972" t="5610" r="4078" b="37113"/>
        <a:stretch/>
      </xdr:blipFill>
      <xdr:spPr>
        <a:xfrm>
          <a:off x="194603" y="30312224"/>
          <a:ext cx="1557997" cy="597572"/>
        </a:xfrm>
        <a:prstGeom prst="rect">
          <a:avLst/>
        </a:prstGeom>
      </xdr:spPr>
    </xdr:pic>
    <xdr:clientData/>
  </xdr:twoCellAnchor>
  <xdr:twoCellAnchor editAs="oneCell">
    <xdr:from>
      <xdr:col>0</xdr:col>
      <xdr:colOff>165441</xdr:colOff>
      <xdr:row>186</xdr:row>
      <xdr:rowOff>99059</xdr:rowOff>
    </xdr:from>
    <xdr:to>
      <xdr:col>0</xdr:col>
      <xdr:colOff>1834516</xdr:colOff>
      <xdr:row>189</xdr:row>
      <xdr:rowOff>155184</xdr:rowOff>
    </xdr:to>
    <xdr:pic>
      <xdr:nvPicPr>
        <xdr:cNvPr id="50" name="Grafik 49">
          <a:extLst>
            <a:ext uri="{FF2B5EF4-FFF2-40B4-BE49-F238E27FC236}">
              <a16:creationId xmlns:a16="http://schemas.microsoft.com/office/drawing/2014/main" id="{FE2AE8D3-397C-497C-921B-D5274191E00B}"/>
            </a:ext>
          </a:extLst>
        </xdr:cNvPr>
        <xdr:cNvPicPr>
          <a:picLocks noChangeAspect="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15052" t="37924" r="15335" b="21237"/>
        <a:stretch/>
      </xdr:blipFill>
      <xdr:spPr>
        <a:xfrm>
          <a:off x="165441" y="34526219"/>
          <a:ext cx="1669075" cy="604765"/>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5" name="Graphic 4">
          <a:extLst>
            <a:ext uri="{FF2B5EF4-FFF2-40B4-BE49-F238E27FC236}">
              <a16:creationId xmlns:a16="http://schemas.microsoft.com/office/drawing/2014/main" id="{9C81E526-35B5-467C-8709-89CC2705D67C}"/>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 uri="{96DAC541-7B7A-43D3-8B79-37D633B846F1}">
              <asvg:svgBlip xmlns:asvg="http://schemas.microsoft.com/office/drawing/2016/SVG/main" r:embed="rId37"/>
            </a:ext>
          </a:extLst>
        </a:blip>
        <a:stretch>
          <a:fillRect/>
        </a:stretch>
      </xdr:blipFill>
      <xdr:spPr>
        <a:xfrm>
          <a:off x="56311" y="23975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56" name="Graphic 15">
          <a:extLst>
            <a:ext uri="{FF2B5EF4-FFF2-40B4-BE49-F238E27FC236}">
              <a16:creationId xmlns:a16="http://schemas.microsoft.com/office/drawing/2014/main" id="{BF263518-BE62-4A78-AA45-C4D3CF9222CC}"/>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 uri="{96DAC541-7B7A-43D3-8B79-37D633B846F1}">
              <asvg:svgBlip xmlns:asvg="http://schemas.microsoft.com/office/drawing/2016/SVG/main" r:embed="rId39"/>
            </a:ext>
          </a:extLst>
        </a:blip>
        <a:stretch>
          <a:fillRect/>
        </a:stretch>
      </xdr:blipFill>
      <xdr:spPr>
        <a:xfrm>
          <a:off x="7719826" y="208280"/>
          <a:ext cx="1744355" cy="536575"/>
        </a:xfrm>
        <a:prstGeom prst="rect">
          <a:avLst/>
        </a:prstGeom>
      </xdr:spPr>
    </xdr:pic>
    <xdr:clientData/>
  </xdr:twoCellAnchor>
  <xdr:twoCellAnchor editAs="oneCell">
    <xdr:from>
      <xdr:col>0</xdr:col>
      <xdr:colOff>711200</xdr:colOff>
      <xdr:row>218</xdr:row>
      <xdr:rowOff>50800</xdr:rowOff>
    </xdr:from>
    <xdr:to>
      <xdr:col>0</xdr:col>
      <xdr:colOff>1312953</xdr:colOff>
      <xdr:row>220</xdr:row>
      <xdr:rowOff>76199</xdr:rowOff>
    </xdr:to>
    <xdr:pic>
      <xdr:nvPicPr>
        <xdr:cNvPr id="58" name="Grafik 57">
          <a:extLst>
            <a:ext uri="{FF2B5EF4-FFF2-40B4-BE49-F238E27FC236}">
              <a16:creationId xmlns:a16="http://schemas.microsoft.com/office/drawing/2014/main" id="{3EED63A9-8E08-49CD-A26D-2CF4666C54C7}"/>
            </a:ext>
          </a:extLst>
        </xdr:cNvPr>
        <xdr:cNvPicPr>
          <a:picLocks noChangeAspect="1"/>
        </xdr:cNvPicPr>
      </xdr:nvPicPr>
      <xdr:blipFill>
        <a:blip xmlns:r="http://schemas.openxmlformats.org/officeDocument/2006/relationships" r:embed="rId40"/>
        <a:stretch>
          <a:fillRect/>
        </a:stretch>
      </xdr:blipFill>
      <xdr:spPr>
        <a:xfrm>
          <a:off x="711200" y="82026760"/>
          <a:ext cx="601753" cy="391160"/>
        </a:xfrm>
        <a:prstGeom prst="rect">
          <a:avLst/>
        </a:prstGeom>
      </xdr:spPr>
    </xdr:pic>
    <xdr:clientData/>
  </xdr:twoCellAnchor>
  <xdr:oneCellAnchor>
    <xdr:from>
      <xdr:col>0</xdr:col>
      <xdr:colOff>53340</xdr:colOff>
      <xdr:row>74</xdr:row>
      <xdr:rowOff>160020</xdr:rowOff>
    </xdr:from>
    <xdr:ext cx="2042160" cy="266700"/>
    <xdr:sp macro="" textlink="">
      <xdr:nvSpPr>
        <xdr:cNvPr id="59" name="Textfeld 58">
          <a:extLst>
            <a:ext uri="{FF2B5EF4-FFF2-40B4-BE49-F238E27FC236}">
              <a16:creationId xmlns:a16="http://schemas.microsoft.com/office/drawing/2014/main" id="{1AD9F0F5-5A0D-C293-6480-95DF20ED5E45}"/>
            </a:ext>
          </a:extLst>
        </xdr:cNvPr>
        <xdr:cNvSpPr txBox="1"/>
      </xdr:nvSpPr>
      <xdr:spPr>
        <a:xfrm>
          <a:off x="53340" y="14104620"/>
          <a:ext cx="204216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900"/>
            <a:t>Mono Pitch Ridge für Pultdächer </a:t>
          </a:r>
        </a:p>
      </xdr:txBody>
    </xdr:sp>
    <xdr:clientData/>
  </xdr:oneCellAnchor>
  <xdr:twoCellAnchor editAs="oneCell">
    <xdr:from>
      <xdr:col>0</xdr:col>
      <xdr:colOff>487681</xdr:colOff>
      <xdr:row>83</xdr:row>
      <xdr:rowOff>101638</xdr:rowOff>
    </xdr:from>
    <xdr:to>
      <xdr:col>0</xdr:col>
      <xdr:colOff>1417320</xdr:colOff>
      <xdr:row>86</xdr:row>
      <xdr:rowOff>152748</xdr:rowOff>
    </xdr:to>
    <xdr:pic>
      <xdr:nvPicPr>
        <xdr:cNvPr id="63" name="Grafik 62">
          <a:extLst>
            <a:ext uri="{FF2B5EF4-FFF2-40B4-BE49-F238E27FC236}">
              <a16:creationId xmlns:a16="http://schemas.microsoft.com/office/drawing/2014/main" id="{D86A601C-A372-1141-F39D-300C6686BE24}"/>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487681" y="16972318"/>
          <a:ext cx="929639" cy="599750"/>
        </a:xfrm>
        <a:prstGeom prst="rect">
          <a:avLst/>
        </a:prstGeom>
      </xdr:spPr>
    </xdr:pic>
    <xdr:clientData/>
  </xdr:twoCellAnchor>
  <xdr:twoCellAnchor editAs="oneCell">
    <xdr:from>
      <xdr:col>0</xdr:col>
      <xdr:colOff>381000</xdr:colOff>
      <xdr:row>89</xdr:row>
      <xdr:rowOff>53340</xdr:rowOff>
    </xdr:from>
    <xdr:to>
      <xdr:col>0</xdr:col>
      <xdr:colOff>1397589</xdr:colOff>
      <xdr:row>92</xdr:row>
      <xdr:rowOff>162492</xdr:rowOff>
    </xdr:to>
    <xdr:pic>
      <xdr:nvPicPr>
        <xdr:cNvPr id="64" name="Grafik 63">
          <a:extLst>
            <a:ext uri="{FF2B5EF4-FFF2-40B4-BE49-F238E27FC236}">
              <a16:creationId xmlns:a16="http://schemas.microsoft.com/office/drawing/2014/main" id="{90CAD3DD-F118-659F-6E76-808CC4B9B908}"/>
            </a:ext>
          </a:extLst>
        </xdr:cNvPr>
        <xdr:cNvPicPr>
          <a:picLocks noChangeAspect="1"/>
        </xdr:cNvPicPr>
      </xdr:nvPicPr>
      <xdr:blipFill>
        <a:blip xmlns:r="http://schemas.openxmlformats.org/officeDocument/2006/relationships" r:embed="rId42"/>
        <a:stretch>
          <a:fillRect/>
        </a:stretch>
      </xdr:blipFill>
      <xdr:spPr>
        <a:xfrm>
          <a:off x="381000" y="16924020"/>
          <a:ext cx="1016589" cy="657792"/>
        </a:xfrm>
        <a:prstGeom prst="rect">
          <a:avLst/>
        </a:prstGeom>
      </xdr:spPr>
    </xdr:pic>
    <xdr:clientData/>
  </xdr:twoCellAnchor>
  <xdr:twoCellAnchor editAs="oneCell">
    <xdr:from>
      <xdr:col>0</xdr:col>
      <xdr:colOff>419100</xdr:colOff>
      <xdr:row>157</xdr:row>
      <xdr:rowOff>60960</xdr:rowOff>
    </xdr:from>
    <xdr:to>
      <xdr:col>0</xdr:col>
      <xdr:colOff>1400641</xdr:colOff>
      <xdr:row>160</xdr:row>
      <xdr:rowOff>121973</xdr:rowOff>
    </xdr:to>
    <xdr:pic>
      <xdr:nvPicPr>
        <xdr:cNvPr id="29" name="Grafik 28">
          <a:extLst>
            <a:ext uri="{FF2B5EF4-FFF2-40B4-BE49-F238E27FC236}">
              <a16:creationId xmlns:a16="http://schemas.microsoft.com/office/drawing/2014/main" id="{6775FF34-5B79-27A4-BDA4-0AAAD72045A3}"/>
            </a:ext>
          </a:extLst>
        </xdr:cNvPr>
        <xdr:cNvPicPr>
          <a:picLocks noChangeAspect="1"/>
        </xdr:cNvPicPr>
      </xdr:nvPicPr>
      <xdr:blipFill>
        <a:blip xmlns:r="http://schemas.openxmlformats.org/officeDocument/2006/relationships" r:embed="rId43"/>
        <a:stretch>
          <a:fillRect/>
        </a:stretch>
      </xdr:blipFill>
      <xdr:spPr>
        <a:xfrm>
          <a:off x="419100" y="29184600"/>
          <a:ext cx="981541" cy="609653"/>
        </a:xfrm>
        <a:prstGeom prst="rect">
          <a:avLst/>
        </a:prstGeom>
      </xdr:spPr>
    </xdr:pic>
    <xdr:clientData/>
  </xdr:twoCellAnchor>
  <xdr:twoCellAnchor editAs="oneCell">
    <xdr:from>
      <xdr:col>0</xdr:col>
      <xdr:colOff>381001</xdr:colOff>
      <xdr:row>198</xdr:row>
      <xdr:rowOff>7620</xdr:rowOff>
    </xdr:from>
    <xdr:to>
      <xdr:col>0</xdr:col>
      <xdr:colOff>1325881</xdr:colOff>
      <xdr:row>201</xdr:row>
      <xdr:rowOff>161256</xdr:rowOff>
    </xdr:to>
    <xdr:pic>
      <xdr:nvPicPr>
        <xdr:cNvPr id="37" name="Grafik 36">
          <a:extLst>
            <a:ext uri="{FF2B5EF4-FFF2-40B4-BE49-F238E27FC236}">
              <a16:creationId xmlns:a16="http://schemas.microsoft.com/office/drawing/2014/main" id="{53D8B251-1C52-D3BD-014C-A1CC2CA82313}"/>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381001" y="36629340"/>
          <a:ext cx="944880" cy="702276"/>
        </a:xfrm>
        <a:prstGeom prst="rect">
          <a:avLst/>
        </a:prstGeom>
      </xdr:spPr>
    </xdr:pic>
    <xdr:clientData/>
  </xdr:twoCellAnchor>
  <xdr:twoCellAnchor editAs="oneCell">
    <xdr:from>
      <xdr:col>0</xdr:col>
      <xdr:colOff>281941</xdr:colOff>
      <xdr:row>192</xdr:row>
      <xdr:rowOff>45720</xdr:rowOff>
    </xdr:from>
    <xdr:to>
      <xdr:col>0</xdr:col>
      <xdr:colOff>1546860</xdr:colOff>
      <xdr:row>195</xdr:row>
      <xdr:rowOff>156401</xdr:rowOff>
    </xdr:to>
    <xdr:pic>
      <xdr:nvPicPr>
        <xdr:cNvPr id="44" name="Grafik 43">
          <a:extLst>
            <a:ext uri="{FF2B5EF4-FFF2-40B4-BE49-F238E27FC236}">
              <a16:creationId xmlns:a16="http://schemas.microsoft.com/office/drawing/2014/main" id="{DB90B322-D38D-721D-88F4-69DFA4C43D8E}"/>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281941" y="35570160"/>
          <a:ext cx="1264919" cy="659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1268801</xdr:colOff>
      <xdr:row>193</xdr:row>
      <xdr:rowOff>22113</xdr:rowOff>
    </xdr:from>
    <xdr:to>
      <xdr:col>0</xdr:col>
      <xdr:colOff>2055047</xdr:colOff>
      <xdr:row>195</xdr:row>
      <xdr:rowOff>173786</xdr:rowOff>
    </xdr:to>
    <xdr:pic>
      <xdr:nvPicPr>
        <xdr:cNvPr id="2" name="Grafik 1" descr="Felt Penetration Sleeve – Verbindungselement/ Manschette">
          <a:extLst>
            <a:ext uri="{FF2B5EF4-FFF2-40B4-BE49-F238E27FC236}">
              <a16:creationId xmlns:a16="http://schemas.microsoft.com/office/drawing/2014/main" id="{21B8420A-E187-4BF7-BA98-A4DC547C485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66819033"/>
          <a:ext cx="786246" cy="517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61070</xdr:colOff>
      <xdr:row>10</xdr:row>
      <xdr:rowOff>138982</xdr:rowOff>
    </xdr:from>
    <xdr:to>
      <xdr:col>0</xdr:col>
      <xdr:colOff>2004538</xdr:colOff>
      <xdr:row>13</xdr:row>
      <xdr:rowOff>100632</xdr:rowOff>
    </xdr:to>
    <xdr:pic>
      <xdr:nvPicPr>
        <xdr:cNvPr id="4" name="Grafik 3">
          <a:extLst>
            <a:ext uri="{FF2B5EF4-FFF2-40B4-BE49-F238E27FC236}">
              <a16:creationId xmlns:a16="http://schemas.microsoft.com/office/drawing/2014/main" id="{E0752003-5C64-42F1-8588-98A1F5D9BFC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64" t="23292" r="1848" b="1926"/>
        <a:stretch/>
      </xdr:blipFill>
      <xdr:spPr bwMode="auto">
        <a:xfrm>
          <a:off x="61070" y="4390942"/>
          <a:ext cx="1943468" cy="510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397934</xdr:colOff>
      <xdr:row>22</xdr:row>
      <xdr:rowOff>43666</xdr:rowOff>
    </xdr:from>
    <xdr:to>
      <xdr:col>0</xdr:col>
      <xdr:colOff>1492353</xdr:colOff>
      <xdr:row>26</xdr:row>
      <xdr:rowOff>94709</xdr:rowOff>
    </xdr:to>
    <xdr:pic>
      <xdr:nvPicPr>
        <xdr:cNvPr id="7" name="Grafik 6">
          <a:extLst>
            <a:ext uri="{FF2B5EF4-FFF2-40B4-BE49-F238E27FC236}">
              <a16:creationId xmlns:a16="http://schemas.microsoft.com/office/drawing/2014/main" id="{0CD50130-7D7E-439B-B8F8-7AE0B506309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871" t="1" r="11963" b="3664"/>
        <a:stretch/>
      </xdr:blipFill>
      <xdr:spPr bwMode="auto">
        <a:xfrm>
          <a:off x="397934" y="4530999"/>
          <a:ext cx="1094419" cy="796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105190</xdr:colOff>
      <xdr:row>29</xdr:row>
      <xdr:rowOff>79977</xdr:rowOff>
    </xdr:from>
    <xdr:to>
      <xdr:col>0</xdr:col>
      <xdr:colOff>2000620</xdr:colOff>
      <xdr:row>33</xdr:row>
      <xdr:rowOff>54604</xdr:rowOff>
    </xdr:to>
    <xdr:pic>
      <xdr:nvPicPr>
        <xdr:cNvPr id="8" name="Grafik 7">
          <a:extLst>
            <a:ext uri="{FF2B5EF4-FFF2-40B4-BE49-F238E27FC236}">
              <a16:creationId xmlns:a16="http://schemas.microsoft.com/office/drawing/2014/main" id="{EF48E836-1E09-424B-9BDF-56F11FB35A49}"/>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5841" b="26772"/>
        <a:stretch/>
      </xdr:blipFill>
      <xdr:spPr bwMode="auto">
        <a:xfrm>
          <a:off x="105190" y="5871177"/>
          <a:ext cx="1895430" cy="719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296246</xdr:colOff>
      <xdr:row>35</xdr:row>
      <xdr:rowOff>83608</xdr:rowOff>
    </xdr:from>
    <xdr:to>
      <xdr:col>0</xdr:col>
      <xdr:colOff>1490133</xdr:colOff>
      <xdr:row>39</xdr:row>
      <xdr:rowOff>39080</xdr:rowOff>
    </xdr:to>
    <xdr:pic>
      <xdr:nvPicPr>
        <xdr:cNvPr id="9" name="Grafik 8">
          <a:extLst>
            <a:ext uri="{FF2B5EF4-FFF2-40B4-BE49-F238E27FC236}">
              <a16:creationId xmlns:a16="http://schemas.microsoft.com/office/drawing/2014/main" id="{ABCF9FB8-B72D-4203-A5C4-192530E0186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5260" b="5296"/>
        <a:stretch/>
      </xdr:blipFill>
      <xdr:spPr bwMode="auto">
        <a:xfrm>
          <a:off x="296246" y="6992408"/>
          <a:ext cx="1193887" cy="70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453102</xdr:colOff>
      <xdr:row>41</xdr:row>
      <xdr:rowOff>39166</xdr:rowOff>
    </xdr:from>
    <xdr:to>
      <xdr:col>0</xdr:col>
      <xdr:colOff>1405468</xdr:colOff>
      <xdr:row>45</xdr:row>
      <xdr:rowOff>53178</xdr:rowOff>
    </xdr:to>
    <xdr:pic>
      <xdr:nvPicPr>
        <xdr:cNvPr id="10" name="Grafik 9">
          <a:extLst>
            <a:ext uri="{FF2B5EF4-FFF2-40B4-BE49-F238E27FC236}">
              <a16:creationId xmlns:a16="http://schemas.microsoft.com/office/drawing/2014/main" id="{2EBFA7F4-A89A-4A07-BEC4-B098B2FB239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773" t="5304" r="20014" b="11861"/>
        <a:stretch/>
      </xdr:blipFill>
      <xdr:spPr bwMode="auto">
        <a:xfrm>
          <a:off x="453102" y="8065566"/>
          <a:ext cx="952366" cy="7590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541866</xdr:colOff>
      <xdr:row>112</xdr:row>
      <xdr:rowOff>100105</xdr:rowOff>
    </xdr:from>
    <xdr:to>
      <xdr:col>0</xdr:col>
      <xdr:colOff>1250053</xdr:colOff>
      <xdr:row>116</xdr:row>
      <xdr:rowOff>57423</xdr:rowOff>
    </xdr:to>
    <xdr:pic>
      <xdr:nvPicPr>
        <xdr:cNvPr id="13" name="Grafik 12">
          <a:extLst>
            <a:ext uri="{FF2B5EF4-FFF2-40B4-BE49-F238E27FC236}">
              <a16:creationId xmlns:a16="http://schemas.microsoft.com/office/drawing/2014/main" id="{0AA51859-59D8-46CC-8EC9-5AF854354D36}"/>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5975" r="22402"/>
        <a:stretch/>
      </xdr:blipFill>
      <xdr:spPr bwMode="auto">
        <a:xfrm>
          <a:off x="541866" y="21359905"/>
          <a:ext cx="708187" cy="702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524933</xdr:colOff>
      <xdr:row>118</xdr:row>
      <xdr:rowOff>77665</xdr:rowOff>
    </xdr:from>
    <xdr:to>
      <xdr:col>0</xdr:col>
      <xdr:colOff>1276594</xdr:colOff>
      <xdr:row>121</xdr:row>
      <xdr:rowOff>154735</xdr:rowOff>
    </xdr:to>
    <xdr:pic>
      <xdr:nvPicPr>
        <xdr:cNvPr id="14" name="Grafik 13">
          <a:extLst>
            <a:ext uri="{FF2B5EF4-FFF2-40B4-BE49-F238E27FC236}">
              <a16:creationId xmlns:a16="http://schemas.microsoft.com/office/drawing/2014/main" id="{AF51C4EC-2320-4A40-B764-258F5A96C9C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1166" t="37971" r="30983" b="10251"/>
        <a:stretch/>
      </xdr:blipFill>
      <xdr:spPr bwMode="auto">
        <a:xfrm>
          <a:off x="524933" y="22455065"/>
          <a:ext cx="751661" cy="63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50605</xdr:colOff>
      <xdr:row>138</xdr:row>
      <xdr:rowOff>126999</xdr:rowOff>
    </xdr:from>
    <xdr:to>
      <xdr:col>0</xdr:col>
      <xdr:colOff>2046490</xdr:colOff>
      <xdr:row>142</xdr:row>
      <xdr:rowOff>10053</xdr:rowOff>
    </xdr:to>
    <xdr:pic>
      <xdr:nvPicPr>
        <xdr:cNvPr id="15" name="Grafik 14">
          <a:extLst>
            <a:ext uri="{FF2B5EF4-FFF2-40B4-BE49-F238E27FC236}">
              <a16:creationId xmlns:a16="http://schemas.microsoft.com/office/drawing/2014/main" id="{3454DCA4-4181-4C25-9D49-F2A556D9E5B9}"/>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23332" b="41673"/>
        <a:stretch/>
      </xdr:blipFill>
      <xdr:spPr bwMode="auto">
        <a:xfrm>
          <a:off x="50605" y="27161066"/>
          <a:ext cx="1995885" cy="62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144</xdr:row>
      <xdr:rowOff>43140</xdr:rowOff>
    </xdr:from>
    <xdr:to>
      <xdr:col>0</xdr:col>
      <xdr:colOff>1905001</xdr:colOff>
      <xdr:row>148</xdr:row>
      <xdr:rowOff>146538</xdr:rowOff>
    </xdr:to>
    <xdr:pic>
      <xdr:nvPicPr>
        <xdr:cNvPr id="16" name="Grafik 15">
          <a:extLst>
            <a:ext uri="{FF2B5EF4-FFF2-40B4-BE49-F238E27FC236}">
              <a16:creationId xmlns:a16="http://schemas.microsoft.com/office/drawing/2014/main" id="{FCDCD744-669A-40A0-B7D1-91A74C6A3103}"/>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05" t="7457" r="1358" b="17941"/>
        <a:stretch/>
      </xdr:blipFill>
      <xdr:spPr bwMode="auto">
        <a:xfrm>
          <a:off x="144899" y="52392540"/>
          <a:ext cx="1760102" cy="83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50881</xdr:colOff>
      <xdr:row>151</xdr:row>
      <xdr:rowOff>100344</xdr:rowOff>
    </xdr:from>
    <xdr:to>
      <xdr:col>0</xdr:col>
      <xdr:colOff>2017152</xdr:colOff>
      <xdr:row>155</xdr:row>
      <xdr:rowOff>91259</xdr:rowOff>
    </xdr:to>
    <xdr:pic>
      <xdr:nvPicPr>
        <xdr:cNvPr id="17" name="Grafik 16">
          <a:extLst>
            <a:ext uri="{FF2B5EF4-FFF2-40B4-BE49-F238E27FC236}">
              <a16:creationId xmlns:a16="http://schemas.microsoft.com/office/drawing/2014/main" id="{5FB6C7E0-AF1C-42A0-856C-081FCF293716}"/>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1181" b="39440"/>
        <a:stretch/>
      </xdr:blipFill>
      <xdr:spPr bwMode="auto">
        <a:xfrm>
          <a:off x="50881" y="29555877"/>
          <a:ext cx="1966271" cy="73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108234</xdr:colOff>
      <xdr:row>182</xdr:row>
      <xdr:rowOff>108844</xdr:rowOff>
    </xdr:from>
    <xdr:to>
      <xdr:col>0</xdr:col>
      <xdr:colOff>1862666</xdr:colOff>
      <xdr:row>186</xdr:row>
      <xdr:rowOff>32789</xdr:rowOff>
    </xdr:to>
    <xdr:pic>
      <xdr:nvPicPr>
        <xdr:cNvPr id="18" name="Grafik 17">
          <a:extLst>
            <a:ext uri="{FF2B5EF4-FFF2-40B4-BE49-F238E27FC236}">
              <a16:creationId xmlns:a16="http://schemas.microsoft.com/office/drawing/2014/main" id="{688DBCEB-3CB8-4A50-81BD-AFC816D2D7C9}"/>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4248" t="35344" r="14522" b="20482"/>
        <a:stretch/>
      </xdr:blipFill>
      <xdr:spPr bwMode="auto">
        <a:xfrm>
          <a:off x="108234" y="34221044"/>
          <a:ext cx="1754432" cy="66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305469</xdr:colOff>
      <xdr:row>198</xdr:row>
      <xdr:rowOff>90538</xdr:rowOff>
    </xdr:from>
    <xdr:to>
      <xdr:col>0</xdr:col>
      <xdr:colOff>1634067</xdr:colOff>
      <xdr:row>203</xdr:row>
      <xdr:rowOff>8466</xdr:rowOff>
    </xdr:to>
    <xdr:pic>
      <xdr:nvPicPr>
        <xdr:cNvPr id="19" name="Grafik 18">
          <a:extLst>
            <a:ext uri="{FF2B5EF4-FFF2-40B4-BE49-F238E27FC236}">
              <a16:creationId xmlns:a16="http://schemas.microsoft.com/office/drawing/2014/main" id="{3406F0C8-E339-42ED-9EE6-48C9CEF24682}"/>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3829" t="7145" r="14729" b="-43"/>
        <a:stretch/>
      </xdr:blipFill>
      <xdr:spPr bwMode="auto">
        <a:xfrm>
          <a:off x="305469" y="37183005"/>
          <a:ext cx="1328598" cy="84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330863</xdr:colOff>
      <xdr:row>210</xdr:row>
      <xdr:rowOff>97424</xdr:rowOff>
    </xdr:from>
    <xdr:to>
      <xdr:col>0</xdr:col>
      <xdr:colOff>1532467</xdr:colOff>
      <xdr:row>214</xdr:row>
      <xdr:rowOff>49360</xdr:rowOff>
    </xdr:to>
    <xdr:pic>
      <xdr:nvPicPr>
        <xdr:cNvPr id="20" name="Grafik 19">
          <a:extLst>
            <a:ext uri="{FF2B5EF4-FFF2-40B4-BE49-F238E27FC236}">
              <a16:creationId xmlns:a16="http://schemas.microsoft.com/office/drawing/2014/main" id="{D3950F1F-8862-4E95-A681-C92A2C6DF74C}"/>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4703" t="11400" r="13601" b="23048"/>
        <a:stretch/>
      </xdr:blipFill>
      <xdr:spPr bwMode="auto">
        <a:xfrm>
          <a:off x="330863" y="39425091"/>
          <a:ext cx="1201604" cy="6970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240</xdr:row>
      <xdr:rowOff>27288</xdr:rowOff>
    </xdr:from>
    <xdr:to>
      <xdr:col>0</xdr:col>
      <xdr:colOff>1450731</xdr:colOff>
      <xdr:row>242</xdr:row>
      <xdr:rowOff>164086</xdr:rowOff>
    </xdr:to>
    <xdr:pic>
      <xdr:nvPicPr>
        <xdr:cNvPr id="21" name="Grafik 20">
          <a:extLst>
            <a:ext uri="{FF2B5EF4-FFF2-40B4-BE49-F238E27FC236}">
              <a16:creationId xmlns:a16="http://schemas.microsoft.com/office/drawing/2014/main" id="{4B2B9571-089C-4241-8A76-D08C7B96A95E}"/>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636269" y="79625808"/>
          <a:ext cx="814462" cy="502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244</xdr:row>
      <xdr:rowOff>30479</xdr:rowOff>
    </xdr:from>
    <xdr:to>
      <xdr:col>0</xdr:col>
      <xdr:colOff>1410545</xdr:colOff>
      <xdr:row>246</xdr:row>
      <xdr:rowOff>161194</xdr:rowOff>
    </xdr:to>
    <xdr:pic>
      <xdr:nvPicPr>
        <xdr:cNvPr id="22" name="Grafik 21">
          <a:extLst>
            <a:ext uri="{FF2B5EF4-FFF2-40B4-BE49-F238E27FC236}">
              <a16:creationId xmlns:a16="http://schemas.microsoft.com/office/drawing/2014/main" id="{00070390-A60B-49B5-B8C5-A23C25525116}"/>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5289" t="17937" r="10095" b="20349"/>
        <a:stretch/>
      </xdr:blipFill>
      <xdr:spPr bwMode="auto">
        <a:xfrm>
          <a:off x="448257" y="80360519"/>
          <a:ext cx="962288" cy="49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249</xdr:row>
      <xdr:rowOff>53418</xdr:rowOff>
    </xdr:from>
    <xdr:to>
      <xdr:col>0</xdr:col>
      <xdr:colOff>1409636</xdr:colOff>
      <xdr:row>251</xdr:row>
      <xdr:rowOff>176713</xdr:rowOff>
    </xdr:to>
    <xdr:pic>
      <xdr:nvPicPr>
        <xdr:cNvPr id="23" name="Grafik 22">
          <a:extLst>
            <a:ext uri="{FF2B5EF4-FFF2-40B4-BE49-F238E27FC236}">
              <a16:creationId xmlns:a16="http://schemas.microsoft.com/office/drawing/2014/main" id="{A7BBB9D5-9C53-42B6-BBC4-28EEC74A580F}"/>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514" t="5274" r="1614" b="-204"/>
        <a:stretch/>
      </xdr:blipFill>
      <xdr:spPr>
        <a:xfrm>
          <a:off x="653192" y="81297858"/>
          <a:ext cx="756444" cy="489055"/>
        </a:xfrm>
        <a:prstGeom prst="rect">
          <a:avLst/>
        </a:prstGeom>
      </xdr:spPr>
    </xdr:pic>
    <xdr:clientData/>
  </xdr:twoCellAnchor>
  <xdr:twoCellAnchor editAs="oneCell">
    <xdr:from>
      <xdr:col>0</xdr:col>
      <xdr:colOff>1336368</xdr:colOff>
      <xdr:row>257</xdr:row>
      <xdr:rowOff>34107</xdr:rowOff>
    </xdr:from>
    <xdr:to>
      <xdr:col>1</xdr:col>
      <xdr:colOff>3601</xdr:colOff>
      <xdr:row>259</xdr:row>
      <xdr:rowOff>72757</xdr:rowOff>
    </xdr:to>
    <xdr:pic>
      <xdr:nvPicPr>
        <xdr:cNvPr id="24" name="Grafik 23">
          <a:extLst>
            <a:ext uri="{FF2B5EF4-FFF2-40B4-BE49-F238E27FC236}">
              <a16:creationId xmlns:a16="http://schemas.microsoft.com/office/drawing/2014/main" id="{F830FEC6-5F12-48BA-98F0-5D35CA104B1B}"/>
            </a:ext>
          </a:extLst>
        </xdr:cNvPr>
        <xdr:cNvPicPr>
          <a:picLocks noChangeAspect="1"/>
        </xdr:cNvPicPr>
      </xdr:nvPicPr>
      <xdr:blipFill>
        <a:blip xmlns:r="http://schemas.openxmlformats.org/officeDocument/2006/relationships" r:embed="rId18"/>
        <a:stretch>
          <a:fillRect/>
        </a:stretch>
      </xdr:blipFill>
      <xdr:spPr>
        <a:xfrm rot="5400000">
          <a:off x="1530770" y="82547185"/>
          <a:ext cx="404410" cy="793213"/>
        </a:xfrm>
        <a:prstGeom prst="rect">
          <a:avLst/>
        </a:prstGeom>
      </xdr:spPr>
    </xdr:pic>
    <xdr:clientData/>
  </xdr:twoCellAnchor>
  <xdr:twoCellAnchor editAs="oneCell">
    <xdr:from>
      <xdr:col>0</xdr:col>
      <xdr:colOff>859595</xdr:colOff>
      <xdr:row>268</xdr:row>
      <xdr:rowOff>25643</xdr:rowOff>
    </xdr:from>
    <xdr:to>
      <xdr:col>0</xdr:col>
      <xdr:colOff>1334857</xdr:colOff>
      <xdr:row>271</xdr:row>
      <xdr:rowOff>587</xdr:rowOff>
    </xdr:to>
    <xdr:pic>
      <xdr:nvPicPr>
        <xdr:cNvPr id="27" name="Grafik 26">
          <a:extLst>
            <a:ext uri="{FF2B5EF4-FFF2-40B4-BE49-F238E27FC236}">
              <a16:creationId xmlns:a16="http://schemas.microsoft.com/office/drawing/2014/main" id="{57D88EEC-E736-4835-894F-89870DEFFBF9}"/>
            </a:ext>
          </a:extLst>
        </xdr:cNvPr>
        <xdr:cNvPicPr>
          <a:picLocks noChangeAspect="1"/>
        </xdr:cNvPicPr>
      </xdr:nvPicPr>
      <xdr:blipFill>
        <a:blip xmlns:r="http://schemas.openxmlformats.org/officeDocument/2006/relationships" r:embed="rId19"/>
        <a:stretch>
          <a:fillRect/>
        </a:stretch>
      </xdr:blipFill>
      <xdr:spPr>
        <a:xfrm>
          <a:off x="859595" y="86573603"/>
          <a:ext cx="475262" cy="523584"/>
        </a:xfrm>
        <a:prstGeom prst="rect">
          <a:avLst/>
        </a:prstGeom>
      </xdr:spPr>
    </xdr:pic>
    <xdr:clientData/>
  </xdr:twoCellAnchor>
  <xdr:twoCellAnchor editAs="oneCell">
    <xdr:from>
      <xdr:col>0</xdr:col>
      <xdr:colOff>770206</xdr:colOff>
      <xdr:row>272</xdr:row>
      <xdr:rowOff>43962</xdr:rowOff>
    </xdr:from>
    <xdr:to>
      <xdr:col>0</xdr:col>
      <xdr:colOff>1368611</xdr:colOff>
      <xdr:row>274</xdr:row>
      <xdr:rowOff>135102</xdr:rowOff>
    </xdr:to>
    <xdr:pic>
      <xdr:nvPicPr>
        <xdr:cNvPr id="28" name="Grafik 27" descr="Flachbett LKW-Fahrer winken Cartoon - Lizenzfreies Foto - #13309040 |  Bildagentur PantherMedia">
          <a:extLst>
            <a:ext uri="{FF2B5EF4-FFF2-40B4-BE49-F238E27FC236}">
              <a16:creationId xmlns:a16="http://schemas.microsoft.com/office/drawing/2014/main" id="{66417C0C-CBCE-4C2A-8EB9-3A060B6431B4}"/>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70206" y="87323442"/>
          <a:ext cx="598405" cy="456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67450</xdr:colOff>
      <xdr:row>16</xdr:row>
      <xdr:rowOff>54777</xdr:rowOff>
    </xdr:from>
    <xdr:to>
      <xdr:col>0</xdr:col>
      <xdr:colOff>1998950</xdr:colOff>
      <xdr:row>18</xdr:row>
      <xdr:rowOff>147844</xdr:rowOff>
    </xdr:to>
    <xdr:pic>
      <xdr:nvPicPr>
        <xdr:cNvPr id="29" name="Grafik 28">
          <a:extLst>
            <a:ext uri="{FF2B5EF4-FFF2-40B4-BE49-F238E27FC236}">
              <a16:creationId xmlns:a16="http://schemas.microsoft.com/office/drawing/2014/main" id="{475DD084-DD36-4857-9CC5-1DD6F5EDFC7B}"/>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966" t="28678" r="1687" b="7078"/>
        <a:stretch/>
      </xdr:blipFill>
      <xdr:spPr>
        <a:xfrm>
          <a:off x="67450" y="6318417"/>
          <a:ext cx="1931500" cy="458828"/>
        </a:xfrm>
        <a:prstGeom prst="rect">
          <a:avLst/>
        </a:prstGeom>
      </xdr:spPr>
    </xdr:pic>
    <xdr:clientData/>
  </xdr:twoCellAnchor>
  <xdr:oneCellAnchor>
    <xdr:from>
      <xdr:col>0</xdr:col>
      <xdr:colOff>506496</xdr:colOff>
      <xdr:row>53</xdr:row>
      <xdr:rowOff>85156</xdr:rowOff>
    </xdr:from>
    <xdr:ext cx="797372" cy="627949"/>
    <xdr:pic>
      <xdr:nvPicPr>
        <xdr:cNvPr id="30" name="Grafik 29">
          <a:extLst>
            <a:ext uri="{FF2B5EF4-FFF2-40B4-BE49-F238E27FC236}">
              <a16:creationId xmlns:a16="http://schemas.microsoft.com/office/drawing/2014/main" id="{CFCC2A06-B9F0-4620-8425-56FA7C09E79E}"/>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8739" r="12866" b="4281"/>
        <a:stretch/>
      </xdr:blipFill>
      <xdr:spPr bwMode="auto">
        <a:xfrm>
          <a:off x="506496" y="10346756"/>
          <a:ext cx="797372" cy="6279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500187</xdr:colOff>
      <xdr:row>59</xdr:row>
      <xdr:rowOff>98573</xdr:rowOff>
    </xdr:from>
    <xdr:to>
      <xdr:col>0</xdr:col>
      <xdr:colOff>1276203</xdr:colOff>
      <xdr:row>62</xdr:row>
      <xdr:rowOff>169333</xdr:rowOff>
    </xdr:to>
    <xdr:pic>
      <xdr:nvPicPr>
        <xdr:cNvPr id="31" name="Afbeelding 6">
          <a:extLst>
            <a:ext uri="{FF2B5EF4-FFF2-40B4-BE49-F238E27FC236}">
              <a16:creationId xmlns:a16="http://schemas.microsoft.com/office/drawing/2014/main" id="{49257EE3-E096-4D7E-BD17-1B7C4D28869D}"/>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6688" r="11885"/>
        <a:stretch/>
      </xdr:blipFill>
      <xdr:spPr bwMode="auto">
        <a:xfrm>
          <a:off x="500187" y="11486240"/>
          <a:ext cx="776016" cy="62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453857</xdr:colOff>
      <xdr:row>65</xdr:row>
      <xdr:rowOff>94108</xdr:rowOff>
    </xdr:from>
    <xdr:ext cx="790743" cy="621618"/>
    <xdr:pic>
      <xdr:nvPicPr>
        <xdr:cNvPr id="32" name="Picture 31">
          <a:extLst>
            <a:ext uri="{FF2B5EF4-FFF2-40B4-BE49-F238E27FC236}">
              <a16:creationId xmlns:a16="http://schemas.microsoft.com/office/drawing/2014/main" id="{55A4D068-D633-4FCA-AAEA-6C16160B5157}"/>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5022" r="12926"/>
        <a:stretch/>
      </xdr:blipFill>
      <xdr:spPr>
        <a:xfrm>
          <a:off x="453857" y="12599375"/>
          <a:ext cx="790743" cy="621618"/>
        </a:xfrm>
        <a:prstGeom prst="rect">
          <a:avLst/>
        </a:prstGeom>
      </xdr:spPr>
    </xdr:pic>
    <xdr:clientData/>
  </xdr:oneCellAnchor>
  <xdr:oneCellAnchor>
    <xdr:from>
      <xdr:col>0</xdr:col>
      <xdr:colOff>339236</xdr:colOff>
      <xdr:row>71</xdr:row>
      <xdr:rowOff>99156</xdr:rowOff>
    </xdr:from>
    <xdr:ext cx="1125497" cy="725946"/>
    <xdr:pic>
      <xdr:nvPicPr>
        <xdr:cNvPr id="33" name="Grafik 32">
          <a:extLst>
            <a:ext uri="{FF2B5EF4-FFF2-40B4-BE49-F238E27FC236}">
              <a16:creationId xmlns:a16="http://schemas.microsoft.com/office/drawing/2014/main" id="{89A6643F-7308-4B90-BA05-E7B710D7C8FB}"/>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xdr:blipFill>
      <xdr:spPr bwMode="auto">
        <a:xfrm>
          <a:off x="339236" y="13722023"/>
          <a:ext cx="1125497" cy="7259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266216</xdr:colOff>
      <xdr:row>77</xdr:row>
      <xdr:rowOff>116798</xdr:rowOff>
    </xdr:from>
    <xdr:to>
      <xdr:col>0</xdr:col>
      <xdr:colOff>1524000</xdr:colOff>
      <xdr:row>80</xdr:row>
      <xdr:rowOff>92928</xdr:rowOff>
    </xdr:to>
    <xdr:pic>
      <xdr:nvPicPr>
        <xdr:cNvPr id="34" name="Grafik 33">
          <a:extLst>
            <a:ext uri="{FF2B5EF4-FFF2-40B4-BE49-F238E27FC236}">
              <a16:creationId xmlns:a16="http://schemas.microsoft.com/office/drawing/2014/main" id="{7E514FF7-E390-4989-857C-437451A10081}"/>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t="3270" b="29231"/>
        <a:stretch/>
      </xdr:blipFill>
      <xdr:spPr>
        <a:xfrm>
          <a:off x="266216" y="14857265"/>
          <a:ext cx="1257784" cy="534930"/>
        </a:xfrm>
        <a:prstGeom prst="rect">
          <a:avLst/>
        </a:prstGeom>
      </xdr:spPr>
    </xdr:pic>
    <xdr:clientData/>
  </xdr:twoCellAnchor>
  <xdr:oneCellAnchor>
    <xdr:from>
      <xdr:col>0</xdr:col>
      <xdr:colOff>396302</xdr:colOff>
      <xdr:row>47</xdr:row>
      <xdr:rowOff>35311</xdr:rowOff>
    </xdr:from>
    <xdr:ext cx="924497" cy="805919"/>
    <xdr:pic>
      <xdr:nvPicPr>
        <xdr:cNvPr id="35" name="Grafik 34">
          <a:extLst>
            <a:ext uri="{FF2B5EF4-FFF2-40B4-BE49-F238E27FC236}">
              <a16:creationId xmlns:a16="http://schemas.microsoft.com/office/drawing/2014/main" id="{ABAAF8BF-F671-4F62-B31C-4DEE612A7E34}"/>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0009" r="15921"/>
        <a:stretch/>
      </xdr:blipFill>
      <xdr:spPr bwMode="auto">
        <a:xfrm>
          <a:off x="396302" y="9179311"/>
          <a:ext cx="924497" cy="8059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530022</xdr:colOff>
      <xdr:row>83</xdr:row>
      <xdr:rowOff>38168</xdr:rowOff>
    </xdr:from>
    <xdr:to>
      <xdr:col>0</xdr:col>
      <xdr:colOff>1582218</xdr:colOff>
      <xdr:row>86</xdr:row>
      <xdr:rowOff>1586</xdr:rowOff>
    </xdr:to>
    <xdr:pic>
      <xdr:nvPicPr>
        <xdr:cNvPr id="36" name="Grafik 35">
          <a:extLst>
            <a:ext uri="{FF2B5EF4-FFF2-40B4-BE49-F238E27FC236}">
              <a16:creationId xmlns:a16="http://schemas.microsoft.com/office/drawing/2014/main" id="{4DE0DE52-A1DB-403D-8105-27D24FAFA6D2}"/>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5766" b="13490"/>
        <a:stretch/>
      </xdr:blipFill>
      <xdr:spPr>
        <a:xfrm>
          <a:off x="530022" y="29344688"/>
          <a:ext cx="1052196" cy="512058"/>
        </a:xfrm>
        <a:prstGeom prst="rect">
          <a:avLst/>
        </a:prstGeom>
      </xdr:spPr>
    </xdr:pic>
    <xdr:clientData/>
  </xdr:twoCellAnchor>
  <xdr:twoCellAnchor editAs="oneCell">
    <xdr:from>
      <xdr:col>0</xdr:col>
      <xdr:colOff>702696</xdr:colOff>
      <xdr:row>93</xdr:row>
      <xdr:rowOff>66759</xdr:rowOff>
    </xdr:from>
    <xdr:to>
      <xdr:col>0</xdr:col>
      <xdr:colOff>1386696</xdr:colOff>
      <xdr:row>95</xdr:row>
      <xdr:rowOff>175104</xdr:rowOff>
    </xdr:to>
    <xdr:pic>
      <xdr:nvPicPr>
        <xdr:cNvPr id="37" name="Grafik 36" descr="Ridge Hip Junction">
          <a:extLst>
            <a:ext uri="{FF2B5EF4-FFF2-40B4-BE49-F238E27FC236}">
              <a16:creationId xmlns:a16="http://schemas.microsoft.com/office/drawing/2014/main" id="{BB26555A-0809-4A73-A404-5B0726434E97}"/>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8589" t="10801" r="9807" b="13591"/>
        <a:stretch/>
      </xdr:blipFill>
      <xdr:spPr bwMode="auto">
        <a:xfrm>
          <a:off x="702696" y="31202079"/>
          <a:ext cx="684000" cy="474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122599</xdr:colOff>
      <xdr:row>157</xdr:row>
      <xdr:rowOff>97802</xdr:rowOff>
    </xdr:from>
    <xdr:ext cx="1816268" cy="790659"/>
    <xdr:pic>
      <xdr:nvPicPr>
        <xdr:cNvPr id="38" name="Grafik 37">
          <a:extLst>
            <a:ext uri="{FF2B5EF4-FFF2-40B4-BE49-F238E27FC236}">
              <a16:creationId xmlns:a16="http://schemas.microsoft.com/office/drawing/2014/main" id="{D9A7834B-392C-4124-9D36-E2BD9AE31972}"/>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791" b="30717"/>
        <a:stretch/>
      </xdr:blipFill>
      <xdr:spPr bwMode="auto">
        <a:xfrm>
          <a:off x="122599" y="30670935"/>
          <a:ext cx="1816268" cy="7906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582913</xdr:colOff>
      <xdr:row>124</xdr:row>
      <xdr:rowOff>122643</xdr:rowOff>
    </xdr:from>
    <xdr:to>
      <xdr:col>0</xdr:col>
      <xdr:colOff>1371600</xdr:colOff>
      <xdr:row>128</xdr:row>
      <xdr:rowOff>43674</xdr:rowOff>
    </xdr:to>
    <xdr:pic>
      <xdr:nvPicPr>
        <xdr:cNvPr id="39" name="Grafik 38">
          <a:extLst>
            <a:ext uri="{FF2B5EF4-FFF2-40B4-BE49-F238E27FC236}">
              <a16:creationId xmlns:a16="http://schemas.microsoft.com/office/drawing/2014/main" id="{F21BEDF9-F33F-4CB6-8B10-2C56ED0E5377}"/>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xdr:blipFill>
      <xdr:spPr>
        <a:xfrm>
          <a:off x="582913" y="23617643"/>
          <a:ext cx="788687" cy="666098"/>
        </a:xfrm>
        <a:prstGeom prst="rect">
          <a:avLst/>
        </a:prstGeom>
      </xdr:spPr>
    </xdr:pic>
    <xdr:clientData/>
  </xdr:twoCellAnchor>
  <xdr:twoCellAnchor editAs="oneCell">
    <xdr:from>
      <xdr:col>0</xdr:col>
      <xdr:colOff>646868</xdr:colOff>
      <xdr:row>130</xdr:row>
      <xdr:rowOff>92359</xdr:rowOff>
    </xdr:from>
    <xdr:to>
      <xdr:col>0</xdr:col>
      <xdr:colOff>1306895</xdr:colOff>
      <xdr:row>134</xdr:row>
      <xdr:rowOff>67733</xdr:rowOff>
    </xdr:to>
    <xdr:pic>
      <xdr:nvPicPr>
        <xdr:cNvPr id="40" name="Grafik 39">
          <a:extLst>
            <a:ext uri="{FF2B5EF4-FFF2-40B4-BE49-F238E27FC236}">
              <a16:creationId xmlns:a16="http://schemas.microsoft.com/office/drawing/2014/main" id="{1E1BAECC-768F-4B64-AF51-6AF1C52BF7C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xdr:blipFill>
      <xdr:spPr>
        <a:xfrm>
          <a:off x="646868" y="24704959"/>
          <a:ext cx="660027" cy="720441"/>
        </a:xfrm>
        <a:prstGeom prst="rect">
          <a:avLst/>
        </a:prstGeom>
      </xdr:spPr>
    </xdr:pic>
    <xdr:clientData/>
  </xdr:twoCellAnchor>
  <xdr:twoCellAnchor editAs="oneCell">
    <xdr:from>
      <xdr:col>0</xdr:col>
      <xdr:colOff>105150</xdr:colOff>
      <xdr:row>163</xdr:row>
      <xdr:rowOff>71499</xdr:rowOff>
    </xdr:from>
    <xdr:to>
      <xdr:col>0</xdr:col>
      <xdr:colOff>2034115</xdr:colOff>
      <xdr:row>167</xdr:row>
      <xdr:rowOff>78370</xdr:rowOff>
    </xdr:to>
    <xdr:pic>
      <xdr:nvPicPr>
        <xdr:cNvPr id="42" name="Grafik 41">
          <a:extLst>
            <a:ext uri="{FF2B5EF4-FFF2-40B4-BE49-F238E27FC236}">
              <a16:creationId xmlns:a16="http://schemas.microsoft.com/office/drawing/2014/main" id="{D4540C25-CA56-4771-8170-94F72CAE3A69}"/>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524" t="3565" r="3100" b="39075"/>
        <a:stretch/>
      </xdr:blipFill>
      <xdr:spPr>
        <a:xfrm>
          <a:off x="105150" y="31762232"/>
          <a:ext cx="1928965" cy="751938"/>
        </a:xfrm>
        <a:prstGeom prst="rect">
          <a:avLst/>
        </a:prstGeom>
      </xdr:spPr>
    </xdr:pic>
    <xdr:clientData/>
  </xdr:twoCellAnchor>
  <xdr:twoCellAnchor editAs="oneCell">
    <xdr:from>
      <xdr:col>0</xdr:col>
      <xdr:colOff>113323</xdr:colOff>
      <xdr:row>169</xdr:row>
      <xdr:rowOff>112764</xdr:rowOff>
    </xdr:from>
    <xdr:to>
      <xdr:col>0</xdr:col>
      <xdr:colOff>2017123</xdr:colOff>
      <xdr:row>173</xdr:row>
      <xdr:rowOff>111449</xdr:rowOff>
    </xdr:to>
    <xdr:pic>
      <xdr:nvPicPr>
        <xdr:cNvPr id="43" name="Grafik 42">
          <a:extLst>
            <a:ext uri="{FF2B5EF4-FFF2-40B4-BE49-F238E27FC236}">
              <a16:creationId xmlns:a16="http://schemas.microsoft.com/office/drawing/2014/main" id="{6230B5F5-4D58-4F66-A7BE-9760344BC618}"/>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1972" t="5610" r="4078" b="37113"/>
        <a:stretch/>
      </xdr:blipFill>
      <xdr:spPr>
        <a:xfrm>
          <a:off x="113323" y="32921097"/>
          <a:ext cx="1903800" cy="743752"/>
        </a:xfrm>
        <a:prstGeom prst="rect">
          <a:avLst/>
        </a:prstGeom>
      </xdr:spPr>
    </xdr:pic>
    <xdr:clientData/>
  </xdr:twoCellAnchor>
  <xdr:twoCellAnchor editAs="oneCell">
    <xdr:from>
      <xdr:col>0</xdr:col>
      <xdr:colOff>451924</xdr:colOff>
      <xdr:row>216</xdr:row>
      <xdr:rowOff>66528</xdr:rowOff>
    </xdr:from>
    <xdr:to>
      <xdr:col>0</xdr:col>
      <xdr:colOff>1533650</xdr:colOff>
      <xdr:row>219</xdr:row>
      <xdr:rowOff>131884</xdr:rowOff>
    </xdr:to>
    <xdr:pic>
      <xdr:nvPicPr>
        <xdr:cNvPr id="45" name="Grafik 44" descr="Lüfter G110 ISO Stratos L">
          <a:extLst>
            <a:ext uri="{FF2B5EF4-FFF2-40B4-BE49-F238E27FC236}">
              <a16:creationId xmlns:a16="http://schemas.microsoft.com/office/drawing/2014/main" id="{404B7F49-08BC-449C-A6E5-2A4CA464BC4D}"/>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t="15015" b="9909"/>
        <a:stretch/>
      </xdr:blipFill>
      <xdr:spPr bwMode="auto">
        <a:xfrm>
          <a:off x="451924" y="75093048"/>
          <a:ext cx="1081726" cy="61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168520</xdr:colOff>
      <xdr:row>188</xdr:row>
      <xdr:rowOff>58908</xdr:rowOff>
    </xdr:from>
    <xdr:to>
      <xdr:col>0</xdr:col>
      <xdr:colOff>1893071</xdr:colOff>
      <xdr:row>191</xdr:row>
      <xdr:rowOff>124558</xdr:rowOff>
    </xdr:to>
    <xdr:pic>
      <xdr:nvPicPr>
        <xdr:cNvPr id="48" name="Grafik 47" descr="Lüfter G2 Stratos L">
          <a:extLst>
            <a:ext uri="{FF2B5EF4-FFF2-40B4-BE49-F238E27FC236}">
              <a16:creationId xmlns:a16="http://schemas.microsoft.com/office/drawing/2014/main" id="{89196EF6-8CB7-4E4C-9426-73B268494114}"/>
            </a:ext>
          </a:extLst>
        </xdr:cNvPr>
        <xdr:cNvPicPr>
          <a:picLocks noChangeAspect="1" noChangeArrowheads="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8154" t="35946" r="6235" b="22971"/>
        <a:stretch/>
      </xdr:blipFill>
      <xdr:spPr bwMode="auto">
        <a:xfrm>
          <a:off x="168520" y="65941428"/>
          <a:ext cx="1724551" cy="614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665870</xdr:colOff>
      <xdr:row>204</xdr:row>
      <xdr:rowOff>62132</xdr:rowOff>
    </xdr:from>
    <xdr:to>
      <xdr:col>0</xdr:col>
      <xdr:colOff>1421870</xdr:colOff>
      <xdr:row>207</xdr:row>
      <xdr:rowOff>131304</xdr:rowOff>
    </xdr:to>
    <xdr:pic>
      <xdr:nvPicPr>
        <xdr:cNvPr id="49" name="Grafik 48" descr="Sanitary Vent">
          <a:extLst>
            <a:ext uri="{FF2B5EF4-FFF2-40B4-BE49-F238E27FC236}">
              <a16:creationId xmlns:a16="http://schemas.microsoft.com/office/drawing/2014/main" id="{504135E3-8574-4261-86E8-EB3B8C392DA0}"/>
            </a:ext>
          </a:extLst>
        </xdr:cNvPr>
        <xdr:cNvPicPr>
          <a:picLocks noChangeAspect="1" noChangeArrowheads="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8076" t="5034" r="7126" b="4360"/>
        <a:stretch/>
      </xdr:blipFill>
      <xdr:spPr bwMode="auto">
        <a:xfrm>
          <a:off x="665870" y="70882412"/>
          <a:ext cx="756000" cy="617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121415</xdr:colOff>
      <xdr:row>222</xdr:row>
      <xdr:rowOff>145389</xdr:rowOff>
    </xdr:from>
    <xdr:to>
      <xdr:col>0</xdr:col>
      <xdr:colOff>2017807</xdr:colOff>
      <xdr:row>226</xdr:row>
      <xdr:rowOff>97613</xdr:rowOff>
    </xdr:to>
    <xdr:pic>
      <xdr:nvPicPr>
        <xdr:cNvPr id="50" name="Grafik 49">
          <a:extLst>
            <a:ext uri="{FF2B5EF4-FFF2-40B4-BE49-F238E27FC236}">
              <a16:creationId xmlns:a16="http://schemas.microsoft.com/office/drawing/2014/main" id="{997C39C1-2794-4F58-8436-0045D01DD479}"/>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l="15052" t="37924" r="15335" b="21237"/>
        <a:stretch/>
      </xdr:blipFill>
      <xdr:spPr>
        <a:xfrm>
          <a:off x="121415" y="41708256"/>
          <a:ext cx="1896392" cy="697290"/>
        </a:xfrm>
        <a:prstGeom prst="rect">
          <a:avLst/>
        </a:prstGeom>
      </xdr:spPr>
    </xdr:pic>
    <xdr:clientData/>
  </xdr:twoCellAnchor>
  <xdr:twoCellAnchor editAs="oneCell">
    <xdr:from>
      <xdr:col>0</xdr:col>
      <xdr:colOff>641546</xdr:colOff>
      <xdr:row>262</xdr:row>
      <xdr:rowOff>50698</xdr:rowOff>
    </xdr:from>
    <xdr:to>
      <xdr:col>0</xdr:col>
      <xdr:colOff>1381733</xdr:colOff>
      <xdr:row>265</xdr:row>
      <xdr:rowOff>153863</xdr:rowOff>
    </xdr:to>
    <xdr:pic>
      <xdr:nvPicPr>
        <xdr:cNvPr id="52" name="Grafik 51">
          <a:extLst>
            <a:ext uri="{FF2B5EF4-FFF2-40B4-BE49-F238E27FC236}">
              <a16:creationId xmlns:a16="http://schemas.microsoft.com/office/drawing/2014/main" id="{E5EBA142-3962-4D1C-89F9-952420AFB7B0}"/>
            </a:ext>
          </a:extLst>
        </xdr:cNvPr>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l="11345" t="1" r="15640" b="8374"/>
        <a:stretch/>
      </xdr:blipFill>
      <xdr:spPr>
        <a:xfrm>
          <a:off x="641546" y="85501378"/>
          <a:ext cx="740187" cy="651805"/>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5" name="Graphic 4">
          <a:extLst>
            <a:ext uri="{FF2B5EF4-FFF2-40B4-BE49-F238E27FC236}">
              <a16:creationId xmlns:a16="http://schemas.microsoft.com/office/drawing/2014/main" id="{4C7E3191-1C6B-4502-AC51-D40970FA868F}"/>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 uri="{96DAC541-7B7A-43D3-8B79-37D633B846F1}">
              <asvg:svgBlip xmlns:asvg="http://schemas.microsoft.com/office/drawing/2016/SVG/main" r:embed="rId41"/>
            </a:ext>
          </a:extLst>
        </a:blip>
        <a:stretch>
          <a:fillRect/>
        </a:stretch>
      </xdr:blipFill>
      <xdr:spPr>
        <a:xfrm>
          <a:off x="56311" y="23975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56" name="Graphic 15">
          <a:extLst>
            <a:ext uri="{FF2B5EF4-FFF2-40B4-BE49-F238E27FC236}">
              <a16:creationId xmlns:a16="http://schemas.microsoft.com/office/drawing/2014/main" id="{AD7C927E-2043-479E-A4D1-D195AA906FC1}"/>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 uri="{96DAC541-7B7A-43D3-8B79-37D633B846F1}">
              <asvg:svgBlip xmlns:asvg="http://schemas.microsoft.com/office/drawing/2016/SVG/main" r:embed="rId43"/>
            </a:ext>
          </a:extLst>
        </a:blip>
        <a:stretch>
          <a:fillRect/>
        </a:stretch>
      </xdr:blipFill>
      <xdr:spPr>
        <a:xfrm>
          <a:off x="7719826" y="208280"/>
          <a:ext cx="1744355" cy="536575"/>
        </a:xfrm>
        <a:prstGeom prst="rect">
          <a:avLst/>
        </a:prstGeom>
      </xdr:spPr>
    </xdr:pic>
    <xdr:clientData/>
  </xdr:twoCellAnchor>
  <xdr:twoCellAnchor editAs="oneCell">
    <xdr:from>
      <xdr:col>0</xdr:col>
      <xdr:colOff>700838</xdr:colOff>
      <xdr:row>88</xdr:row>
      <xdr:rowOff>52636</xdr:rowOff>
    </xdr:from>
    <xdr:to>
      <xdr:col>0</xdr:col>
      <xdr:colOff>1396896</xdr:colOff>
      <xdr:row>91</xdr:row>
      <xdr:rowOff>447</xdr:rowOff>
    </xdr:to>
    <xdr:pic>
      <xdr:nvPicPr>
        <xdr:cNvPr id="57" name="Grafik 65" descr="Hip End">
          <a:extLst>
            <a:ext uri="{FF2B5EF4-FFF2-40B4-BE49-F238E27FC236}">
              <a16:creationId xmlns:a16="http://schemas.microsoft.com/office/drawing/2014/main" id="{B8055BAB-3597-4480-A177-7BFCC7C172BB}"/>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22678" t="21540" r="18361" b="21540"/>
        <a:stretch/>
      </xdr:blipFill>
      <xdr:spPr bwMode="auto">
        <a:xfrm>
          <a:off x="700838" y="30273556"/>
          <a:ext cx="696058" cy="496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711200</xdr:colOff>
      <xdr:row>253</xdr:row>
      <xdr:rowOff>50800</xdr:rowOff>
    </xdr:from>
    <xdr:to>
      <xdr:col>0</xdr:col>
      <xdr:colOff>1312953</xdr:colOff>
      <xdr:row>255</xdr:row>
      <xdr:rowOff>76200</xdr:rowOff>
    </xdr:to>
    <xdr:pic>
      <xdr:nvPicPr>
        <xdr:cNvPr id="58" name="Grafik 57">
          <a:extLst>
            <a:ext uri="{FF2B5EF4-FFF2-40B4-BE49-F238E27FC236}">
              <a16:creationId xmlns:a16="http://schemas.microsoft.com/office/drawing/2014/main" id="{B6936C01-8467-42A9-9314-656E6019C9E4}"/>
            </a:ext>
          </a:extLst>
        </xdr:cNvPr>
        <xdr:cNvPicPr>
          <a:picLocks noChangeAspect="1"/>
        </xdr:cNvPicPr>
      </xdr:nvPicPr>
      <xdr:blipFill>
        <a:blip xmlns:r="http://schemas.openxmlformats.org/officeDocument/2006/relationships" r:embed="rId45"/>
        <a:stretch>
          <a:fillRect/>
        </a:stretch>
      </xdr:blipFill>
      <xdr:spPr>
        <a:xfrm>
          <a:off x="711200" y="82026760"/>
          <a:ext cx="601753" cy="391160"/>
        </a:xfrm>
        <a:prstGeom prst="rect">
          <a:avLst/>
        </a:prstGeom>
      </xdr:spPr>
    </xdr:pic>
    <xdr:clientData/>
  </xdr:twoCellAnchor>
  <xdr:twoCellAnchor editAs="oneCell">
    <xdr:from>
      <xdr:col>0</xdr:col>
      <xdr:colOff>296333</xdr:colOff>
      <xdr:row>99</xdr:row>
      <xdr:rowOff>76625</xdr:rowOff>
    </xdr:from>
    <xdr:to>
      <xdr:col>0</xdr:col>
      <xdr:colOff>1532467</xdr:colOff>
      <xdr:row>103</xdr:row>
      <xdr:rowOff>129041</xdr:rowOff>
    </xdr:to>
    <xdr:pic>
      <xdr:nvPicPr>
        <xdr:cNvPr id="60" name="Grafik 59">
          <a:extLst>
            <a:ext uri="{FF2B5EF4-FFF2-40B4-BE49-F238E27FC236}">
              <a16:creationId xmlns:a16="http://schemas.microsoft.com/office/drawing/2014/main" id="{04F6E2F3-491D-FA3A-72C2-02A02B351127}"/>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96333" y="18914958"/>
          <a:ext cx="1236134" cy="797483"/>
        </a:xfrm>
        <a:prstGeom prst="rect">
          <a:avLst/>
        </a:prstGeom>
      </xdr:spPr>
    </xdr:pic>
    <xdr:clientData/>
  </xdr:twoCellAnchor>
  <xdr:twoCellAnchor editAs="oneCell">
    <xdr:from>
      <xdr:col>0</xdr:col>
      <xdr:colOff>194734</xdr:colOff>
      <xdr:row>106</xdr:row>
      <xdr:rowOff>25400</xdr:rowOff>
    </xdr:from>
    <xdr:to>
      <xdr:col>0</xdr:col>
      <xdr:colOff>1426233</xdr:colOff>
      <xdr:row>110</xdr:row>
      <xdr:rowOff>78978</xdr:rowOff>
    </xdr:to>
    <xdr:pic>
      <xdr:nvPicPr>
        <xdr:cNvPr id="61" name="Grafik 60">
          <a:extLst>
            <a:ext uri="{FF2B5EF4-FFF2-40B4-BE49-F238E27FC236}">
              <a16:creationId xmlns:a16="http://schemas.microsoft.com/office/drawing/2014/main" id="{AF209CDE-783D-9A29-81B4-B6A68B8C39F9}"/>
            </a:ext>
          </a:extLst>
        </xdr:cNvPr>
        <xdr:cNvPicPr>
          <a:picLocks noChangeAspect="1"/>
        </xdr:cNvPicPr>
      </xdr:nvPicPr>
      <xdr:blipFill>
        <a:blip xmlns:r="http://schemas.openxmlformats.org/officeDocument/2006/relationships" r:embed="rId47"/>
        <a:stretch>
          <a:fillRect/>
        </a:stretch>
      </xdr:blipFill>
      <xdr:spPr>
        <a:xfrm>
          <a:off x="194734" y="20167600"/>
          <a:ext cx="1231499" cy="798645"/>
        </a:xfrm>
        <a:prstGeom prst="rect">
          <a:avLst/>
        </a:prstGeom>
      </xdr:spPr>
    </xdr:pic>
    <xdr:clientData/>
  </xdr:twoCellAnchor>
  <xdr:twoCellAnchor editAs="oneCell">
    <xdr:from>
      <xdr:col>0</xdr:col>
      <xdr:colOff>419100</xdr:colOff>
      <xdr:row>175</xdr:row>
      <xdr:rowOff>60960</xdr:rowOff>
    </xdr:from>
    <xdr:to>
      <xdr:col>0</xdr:col>
      <xdr:colOff>1400641</xdr:colOff>
      <xdr:row>178</xdr:row>
      <xdr:rowOff>121973</xdr:rowOff>
    </xdr:to>
    <xdr:pic>
      <xdr:nvPicPr>
        <xdr:cNvPr id="5" name="Grafik 4">
          <a:extLst>
            <a:ext uri="{FF2B5EF4-FFF2-40B4-BE49-F238E27FC236}">
              <a16:creationId xmlns:a16="http://schemas.microsoft.com/office/drawing/2014/main" id="{A8D5B294-090B-40F5-A8CB-5F30A573ECA4}"/>
            </a:ext>
          </a:extLst>
        </xdr:cNvPr>
        <xdr:cNvPicPr>
          <a:picLocks noChangeAspect="1"/>
        </xdr:cNvPicPr>
      </xdr:nvPicPr>
      <xdr:blipFill>
        <a:blip xmlns:r="http://schemas.openxmlformats.org/officeDocument/2006/relationships" r:embed="rId48"/>
        <a:stretch>
          <a:fillRect/>
        </a:stretch>
      </xdr:blipFill>
      <xdr:spPr>
        <a:xfrm>
          <a:off x="419100" y="29184600"/>
          <a:ext cx="981541" cy="609653"/>
        </a:xfrm>
        <a:prstGeom prst="rect">
          <a:avLst/>
        </a:prstGeom>
      </xdr:spPr>
    </xdr:pic>
    <xdr:clientData/>
  </xdr:twoCellAnchor>
  <xdr:twoCellAnchor editAs="oneCell">
    <xdr:from>
      <xdr:col>0</xdr:col>
      <xdr:colOff>381001</xdr:colOff>
      <xdr:row>234</xdr:row>
      <xdr:rowOff>7620</xdr:rowOff>
    </xdr:from>
    <xdr:to>
      <xdr:col>0</xdr:col>
      <xdr:colOff>1325881</xdr:colOff>
      <xdr:row>237</xdr:row>
      <xdr:rowOff>161256</xdr:rowOff>
    </xdr:to>
    <xdr:pic>
      <xdr:nvPicPr>
        <xdr:cNvPr id="3" name="Grafik 2">
          <a:extLst>
            <a:ext uri="{FF2B5EF4-FFF2-40B4-BE49-F238E27FC236}">
              <a16:creationId xmlns:a16="http://schemas.microsoft.com/office/drawing/2014/main" id="{014641C0-B1D0-40B9-9D5E-E24DF36633C7}"/>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81001" y="36629340"/>
          <a:ext cx="944880" cy="702276"/>
        </a:xfrm>
        <a:prstGeom prst="rect">
          <a:avLst/>
        </a:prstGeom>
      </xdr:spPr>
    </xdr:pic>
    <xdr:clientData/>
  </xdr:twoCellAnchor>
  <xdr:twoCellAnchor editAs="oneCell">
    <xdr:from>
      <xdr:col>0</xdr:col>
      <xdr:colOff>281941</xdr:colOff>
      <xdr:row>228</xdr:row>
      <xdr:rowOff>45720</xdr:rowOff>
    </xdr:from>
    <xdr:to>
      <xdr:col>0</xdr:col>
      <xdr:colOff>1546860</xdr:colOff>
      <xdr:row>231</xdr:row>
      <xdr:rowOff>156401</xdr:rowOff>
    </xdr:to>
    <xdr:pic>
      <xdr:nvPicPr>
        <xdr:cNvPr id="6" name="Grafik 5">
          <a:extLst>
            <a:ext uri="{FF2B5EF4-FFF2-40B4-BE49-F238E27FC236}">
              <a16:creationId xmlns:a16="http://schemas.microsoft.com/office/drawing/2014/main" id="{C297C8B6-1BF7-43CA-A431-FAC5F71F25F3}"/>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281941" y="35570160"/>
          <a:ext cx="1264919" cy="659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1268801</xdr:colOff>
      <xdr:row>131</xdr:row>
      <xdr:rowOff>22113</xdr:rowOff>
    </xdr:from>
    <xdr:to>
      <xdr:col>0</xdr:col>
      <xdr:colOff>2055047</xdr:colOff>
      <xdr:row>133</xdr:row>
      <xdr:rowOff>173786</xdr:rowOff>
    </xdr:to>
    <xdr:pic>
      <xdr:nvPicPr>
        <xdr:cNvPr id="49" name="Grafik 48" descr="Felt Penetration Sleeve – Verbindungselement/ Manschette">
          <a:extLst>
            <a:ext uri="{FF2B5EF4-FFF2-40B4-BE49-F238E27FC236}">
              <a16:creationId xmlns:a16="http://schemas.microsoft.com/office/drawing/2014/main" id="{00000000-0008-0000-0000-000031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72060421"/>
          <a:ext cx="786246" cy="54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56406</xdr:colOff>
      <xdr:row>10</xdr:row>
      <xdr:rowOff>74212</xdr:rowOff>
    </xdr:from>
    <xdr:to>
      <xdr:col>0</xdr:col>
      <xdr:colOff>2017108</xdr:colOff>
      <xdr:row>12</xdr:row>
      <xdr:rowOff>132522</xdr:rowOff>
    </xdr:to>
    <xdr:pic>
      <xdr:nvPicPr>
        <xdr:cNvPr id="21" name="Grafik 20">
          <a:extLst>
            <a:ext uri="{FF2B5EF4-FFF2-40B4-BE49-F238E27FC236}">
              <a16:creationId xmlns:a16="http://schemas.microsoft.com/office/drawing/2014/main" id="{00000000-0008-0000-0000-000015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96" t="28279" r="2212" b="11987"/>
        <a:stretch/>
      </xdr:blipFill>
      <xdr:spPr bwMode="auto">
        <a:xfrm>
          <a:off x="56406" y="5723270"/>
          <a:ext cx="1960702" cy="453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609599</xdr:colOff>
      <xdr:row>16</xdr:row>
      <xdr:rowOff>63033</xdr:rowOff>
    </xdr:from>
    <xdr:to>
      <xdr:col>0</xdr:col>
      <xdr:colOff>1219199</xdr:colOff>
      <xdr:row>18</xdr:row>
      <xdr:rowOff>133938</xdr:rowOff>
    </xdr:to>
    <xdr:pic>
      <xdr:nvPicPr>
        <xdr:cNvPr id="24" name="Grafik 23">
          <a:extLst>
            <a:ext uri="{FF2B5EF4-FFF2-40B4-BE49-F238E27FC236}">
              <a16:creationId xmlns:a16="http://schemas.microsoft.com/office/drawing/2014/main" id="{00000000-0008-0000-0000-000018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871" t="1" r="11963" b="3664"/>
        <a:stretch/>
      </xdr:blipFill>
      <xdr:spPr bwMode="auto">
        <a:xfrm>
          <a:off x="609599" y="3432766"/>
          <a:ext cx="609600" cy="443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257590</xdr:colOff>
      <xdr:row>21</xdr:row>
      <xdr:rowOff>43171</xdr:rowOff>
    </xdr:from>
    <xdr:to>
      <xdr:col>0</xdr:col>
      <xdr:colOff>1625600</xdr:colOff>
      <xdr:row>24</xdr:row>
      <xdr:rowOff>3804</xdr:rowOff>
    </xdr:to>
    <xdr:pic>
      <xdr:nvPicPr>
        <xdr:cNvPr id="25" name="Grafik 24">
          <a:extLst>
            <a:ext uri="{FF2B5EF4-FFF2-40B4-BE49-F238E27FC236}">
              <a16:creationId xmlns:a16="http://schemas.microsoft.com/office/drawing/2014/main" id="{00000000-0008-0000-0000-000019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5841" b="26772"/>
        <a:stretch/>
      </xdr:blipFill>
      <xdr:spPr bwMode="auto">
        <a:xfrm>
          <a:off x="257590" y="5275571"/>
          <a:ext cx="1368010" cy="519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465581</xdr:colOff>
      <xdr:row>26</xdr:row>
      <xdr:rowOff>114604</xdr:rowOff>
    </xdr:from>
    <xdr:to>
      <xdr:col>0</xdr:col>
      <xdr:colOff>1219200</xdr:colOff>
      <xdr:row>29</xdr:row>
      <xdr:rowOff>1393</xdr:rowOff>
    </xdr:to>
    <xdr:pic>
      <xdr:nvPicPr>
        <xdr:cNvPr id="18" name="Grafik 17">
          <a:extLst>
            <a:ext uri="{FF2B5EF4-FFF2-40B4-BE49-F238E27FC236}">
              <a16:creationId xmlns:a16="http://schemas.microsoft.com/office/drawing/2014/main" id="{00000000-0008-0000-0000-000012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5260" b="5296"/>
        <a:stretch/>
      </xdr:blipFill>
      <xdr:spPr bwMode="auto">
        <a:xfrm>
          <a:off x="465581" y="6278337"/>
          <a:ext cx="753619" cy="442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597035</xdr:colOff>
      <xdr:row>31</xdr:row>
      <xdr:rowOff>16328</xdr:rowOff>
    </xdr:from>
    <xdr:to>
      <xdr:col>0</xdr:col>
      <xdr:colOff>1253067</xdr:colOff>
      <xdr:row>33</xdr:row>
      <xdr:rowOff>166682</xdr:rowOff>
    </xdr:to>
    <xdr:pic>
      <xdr:nvPicPr>
        <xdr:cNvPr id="22" name="Grafik 21">
          <a:extLst>
            <a:ext uri="{FF2B5EF4-FFF2-40B4-BE49-F238E27FC236}">
              <a16:creationId xmlns:a16="http://schemas.microsoft.com/office/drawing/2014/main" id="{00000000-0008-0000-0000-00001600000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773" t="5304" r="20014" b="11861"/>
        <a:stretch/>
      </xdr:blipFill>
      <xdr:spPr bwMode="auto">
        <a:xfrm>
          <a:off x="597035" y="7111395"/>
          <a:ext cx="656032" cy="522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xdr:row>
      <xdr:rowOff>25400</xdr:rowOff>
    </xdr:from>
    <xdr:to>
      <xdr:col>0</xdr:col>
      <xdr:colOff>1995885</xdr:colOff>
      <xdr:row>92</xdr:row>
      <xdr:rowOff>170918</xdr:rowOff>
    </xdr:to>
    <xdr:pic>
      <xdr:nvPicPr>
        <xdr:cNvPr id="44" name="Grafik 43">
          <a:extLst>
            <a:ext uri="{FF2B5EF4-FFF2-40B4-BE49-F238E27FC236}">
              <a16:creationId xmlns:a16="http://schemas.microsoft.com/office/drawing/2014/main" id="{00000000-0008-0000-0000-00002C000000}"/>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3332" b="41673"/>
        <a:stretch/>
      </xdr:blipFill>
      <xdr:spPr bwMode="auto">
        <a:xfrm>
          <a:off x="0" y="17178867"/>
          <a:ext cx="1995885" cy="518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95</xdr:row>
      <xdr:rowOff>43140</xdr:rowOff>
    </xdr:from>
    <xdr:to>
      <xdr:col>0</xdr:col>
      <xdr:colOff>1905001</xdr:colOff>
      <xdr:row>99</xdr:row>
      <xdr:rowOff>146538</xdr:rowOff>
    </xdr:to>
    <xdr:pic>
      <xdr:nvPicPr>
        <xdr:cNvPr id="46" name="Grafik 45">
          <a:extLst>
            <a:ext uri="{FF2B5EF4-FFF2-40B4-BE49-F238E27FC236}">
              <a16:creationId xmlns:a16="http://schemas.microsoft.com/office/drawing/2014/main" id="{00000000-0008-0000-0000-00002E000000}"/>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405" t="7457" r="1358" b="17941"/>
        <a:stretch/>
      </xdr:blipFill>
      <xdr:spPr bwMode="auto">
        <a:xfrm>
          <a:off x="144899" y="56489755"/>
          <a:ext cx="1760102" cy="880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211748</xdr:colOff>
      <xdr:row>102</xdr:row>
      <xdr:rowOff>40485</xdr:rowOff>
    </xdr:from>
    <xdr:to>
      <xdr:col>0</xdr:col>
      <xdr:colOff>1727199</xdr:colOff>
      <xdr:row>104</xdr:row>
      <xdr:rowOff>177800</xdr:rowOff>
    </xdr:to>
    <xdr:pic>
      <xdr:nvPicPr>
        <xdr:cNvPr id="47" name="Grafik 46">
          <a:extLst>
            <a:ext uri="{FF2B5EF4-FFF2-40B4-BE49-F238E27FC236}">
              <a16:creationId xmlns:a16="http://schemas.microsoft.com/office/drawing/2014/main" id="{00000000-0008-0000-0000-00002F000000}"/>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181" b="39440"/>
        <a:stretch/>
      </xdr:blipFill>
      <xdr:spPr bwMode="auto">
        <a:xfrm>
          <a:off x="211748" y="18514752"/>
          <a:ext cx="1515451" cy="509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154</xdr:row>
      <xdr:rowOff>27288</xdr:rowOff>
    </xdr:from>
    <xdr:to>
      <xdr:col>0</xdr:col>
      <xdr:colOff>1450731</xdr:colOff>
      <xdr:row>156</xdr:row>
      <xdr:rowOff>164087</xdr:rowOff>
    </xdr:to>
    <xdr:pic>
      <xdr:nvPicPr>
        <xdr:cNvPr id="53" name="Grafik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636269" y="86792711"/>
          <a:ext cx="814462" cy="532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158</xdr:row>
      <xdr:rowOff>30479</xdr:rowOff>
    </xdr:from>
    <xdr:to>
      <xdr:col>0</xdr:col>
      <xdr:colOff>1410545</xdr:colOff>
      <xdr:row>160</xdr:row>
      <xdr:rowOff>161193</xdr:rowOff>
    </xdr:to>
    <xdr:pic>
      <xdr:nvPicPr>
        <xdr:cNvPr id="54" name="Grafik 53">
          <a:extLst>
            <a:ext uri="{FF2B5EF4-FFF2-40B4-BE49-F238E27FC236}">
              <a16:creationId xmlns:a16="http://schemas.microsoft.com/office/drawing/2014/main" id="{00000000-0008-0000-0000-000036000000}"/>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5289" t="17937" r="10095" b="20349"/>
        <a:stretch/>
      </xdr:blipFill>
      <xdr:spPr bwMode="auto">
        <a:xfrm>
          <a:off x="448257" y="85081402"/>
          <a:ext cx="962288" cy="526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163</xdr:row>
      <xdr:rowOff>53418</xdr:rowOff>
    </xdr:from>
    <xdr:to>
      <xdr:col>0</xdr:col>
      <xdr:colOff>1409636</xdr:colOff>
      <xdr:row>165</xdr:row>
      <xdr:rowOff>176714</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3514" t="5274" r="1614" b="-204"/>
        <a:stretch/>
      </xdr:blipFill>
      <xdr:spPr>
        <a:xfrm>
          <a:off x="653192" y="88599283"/>
          <a:ext cx="756444" cy="504296"/>
        </a:xfrm>
        <a:prstGeom prst="rect">
          <a:avLst/>
        </a:prstGeom>
      </xdr:spPr>
    </xdr:pic>
    <xdr:clientData/>
  </xdr:twoCellAnchor>
  <xdr:twoCellAnchor editAs="oneCell">
    <xdr:from>
      <xdr:col>0</xdr:col>
      <xdr:colOff>1336368</xdr:colOff>
      <xdr:row>171</xdr:row>
      <xdr:rowOff>34107</xdr:rowOff>
    </xdr:from>
    <xdr:to>
      <xdr:col>1</xdr:col>
      <xdr:colOff>3601</xdr:colOff>
      <xdr:row>173</xdr:row>
      <xdr:rowOff>72757</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3"/>
        <a:stretch>
          <a:fillRect/>
        </a:stretch>
      </xdr:blipFill>
      <xdr:spPr>
        <a:xfrm rot="5400000">
          <a:off x="1499260" y="89778932"/>
          <a:ext cx="436215" cy="762000"/>
        </a:xfrm>
        <a:prstGeom prst="rect">
          <a:avLst/>
        </a:prstGeom>
      </xdr:spPr>
    </xdr:pic>
    <xdr:clientData/>
  </xdr:twoCellAnchor>
  <xdr:twoCellAnchor editAs="oneCell">
    <xdr:from>
      <xdr:col>0</xdr:col>
      <xdr:colOff>838200</xdr:colOff>
      <xdr:row>176</xdr:row>
      <xdr:rowOff>30480</xdr:rowOff>
    </xdr:from>
    <xdr:to>
      <xdr:col>0</xdr:col>
      <xdr:colOff>1283247</xdr:colOff>
      <xdr:row>179</xdr:row>
      <xdr:rowOff>130476</xdr:rowOff>
    </xdr:to>
    <xdr:pic>
      <xdr:nvPicPr>
        <xdr:cNvPr id="10" name="Grafi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4"/>
        <a:stretch>
          <a:fillRect/>
        </a:stretch>
      </xdr:blipFill>
      <xdr:spPr>
        <a:xfrm>
          <a:off x="838200" y="47320200"/>
          <a:ext cx="445047" cy="670618"/>
        </a:xfrm>
        <a:prstGeom prst="rect">
          <a:avLst/>
        </a:prstGeom>
      </xdr:spPr>
    </xdr:pic>
    <xdr:clientData/>
  </xdr:twoCellAnchor>
  <xdr:twoCellAnchor editAs="oneCell">
    <xdr:from>
      <xdr:col>0</xdr:col>
      <xdr:colOff>1006503</xdr:colOff>
      <xdr:row>181</xdr:row>
      <xdr:rowOff>53633</xdr:rowOff>
    </xdr:from>
    <xdr:to>
      <xdr:col>0</xdr:col>
      <xdr:colOff>1222503</xdr:colOff>
      <xdr:row>184</xdr:row>
      <xdr:rowOff>144153</xdr:rowOff>
    </xdr:to>
    <xdr:pic>
      <xdr:nvPicPr>
        <xdr:cNvPr id="13" name="Grafik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6592" r="-32954" b="-6094"/>
        <a:stretch/>
      </xdr:blipFill>
      <xdr:spPr>
        <a:xfrm>
          <a:off x="1006503" y="88914556"/>
          <a:ext cx="216000" cy="684000"/>
        </a:xfrm>
        <a:prstGeom prst="rect">
          <a:avLst/>
        </a:prstGeom>
      </xdr:spPr>
    </xdr:pic>
    <xdr:clientData/>
  </xdr:twoCellAnchor>
  <xdr:twoCellAnchor editAs="oneCell">
    <xdr:from>
      <xdr:col>0</xdr:col>
      <xdr:colOff>859595</xdr:colOff>
      <xdr:row>187</xdr:row>
      <xdr:rowOff>25643</xdr:rowOff>
    </xdr:from>
    <xdr:to>
      <xdr:col>0</xdr:col>
      <xdr:colOff>1334857</xdr:colOff>
      <xdr:row>190</xdr:row>
      <xdr:rowOff>587</xdr:rowOff>
    </xdr:to>
    <xdr:pic>
      <xdr:nvPicPr>
        <xdr:cNvPr id="56" name="Grafik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6"/>
        <a:stretch>
          <a:fillRect/>
        </a:stretch>
      </xdr:blipFill>
      <xdr:spPr>
        <a:xfrm>
          <a:off x="859595" y="90982066"/>
          <a:ext cx="475262" cy="538507"/>
        </a:xfrm>
        <a:prstGeom prst="rect">
          <a:avLst/>
        </a:prstGeom>
      </xdr:spPr>
    </xdr:pic>
    <xdr:clientData/>
  </xdr:twoCellAnchor>
  <xdr:twoCellAnchor editAs="oneCell">
    <xdr:from>
      <xdr:col>0</xdr:col>
      <xdr:colOff>770206</xdr:colOff>
      <xdr:row>191</xdr:row>
      <xdr:rowOff>43962</xdr:rowOff>
    </xdr:from>
    <xdr:to>
      <xdr:col>0</xdr:col>
      <xdr:colOff>1368611</xdr:colOff>
      <xdr:row>193</xdr:row>
      <xdr:rowOff>135101</xdr:rowOff>
    </xdr:to>
    <xdr:pic>
      <xdr:nvPicPr>
        <xdr:cNvPr id="60" name="Grafik 59" descr="Flachbett LKW-Fahrer winken Cartoon - Lizenzfreies Foto - #13309040 |  Bildagentur PantherMedia">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70206" y="91762385"/>
          <a:ext cx="598405" cy="479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608095</xdr:colOff>
      <xdr:row>41</xdr:row>
      <xdr:rowOff>42332</xdr:rowOff>
    </xdr:from>
    <xdr:ext cx="653663" cy="514775"/>
    <xdr:pic>
      <xdr:nvPicPr>
        <xdr:cNvPr id="52" name="Grafik 51">
          <a:extLst>
            <a:ext uri="{FF2B5EF4-FFF2-40B4-BE49-F238E27FC236}">
              <a16:creationId xmlns:a16="http://schemas.microsoft.com/office/drawing/2014/main" id="{DA4AFF56-B074-480A-BFCA-F49FBB88DD81}"/>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8739" r="12866" b="4281"/>
        <a:stretch/>
      </xdr:blipFill>
      <xdr:spPr bwMode="auto">
        <a:xfrm>
          <a:off x="608095" y="9000065"/>
          <a:ext cx="653663" cy="5147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576386</xdr:colOff>
      <xdr:row>46</xdr:row>
      <xdr:rowOff>47772</xdr:rowOff>
    </xdr:from>
    <xdr:to>
      <xdr:col>0</xdr:col>
      <xdr:colOff>1210733</xdr:colOff>
      <xdr:row>49</xdr:row>
      <xdr:rowOff>3599</xdr:rowOff>
    </xdr:to>
    <xdr:pic>
      <xdr:nvPicPr>
        <xdr:cNvPr id="57" name="Afbeelding 6">
          <a:extLst>
            <a:ext uri="{FF2B5EF4-FFF2-40B4-BE49-F238E27FC236}">
              <a16:creationId xmlns:a16="http://schemas.microsoft.com/office/drawing/2014/main" id="{DC0E003F-3371-4591-B897-22B2BB39D1E8}"/>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6688" r="11885"/>
        <a:stretch/>
      </xdr:blipFill>
      <xdr:spPr bwMode="auto">
        <a:xfrm>
          <a:off x="576386" y="9936839"/>
          <a:ext cx="634347" cy="514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555458</xdr:colOff>
      <xdr:row>51</xdr:row>
      <xdr:rowOff>25399</xdr:rowOff>
    </xdr:from>
    <xdr:ext cx="676563" cy="531859"/>
    <xdr:pic>
      <xdr:nvPicPr>
        <xdr:cNvPr id="59" name="Picture 31">
          <a:extLst>
            <a:ext uri="{FF2B5EF4-FFF2-40B4-BE49-F238E27FC236}">
              <a16:creationId xmlns:a16="http://schemas.microsoft.com/office/drawing/2014/main" id="{A8117756-75A7-4AF3-9E4D-D215B9079165}"/>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5022" r="12926"/>
        <a:stretch/>
      </xdr:blipFill>
      <xdr:spPr>
        <a:xfrm>
          <a:off x="555458" y="10845799"/>
          <a:ext cx="676563" cy="531859"/>
        </a:xfrm>
        <a:prstGeom prst="rect">
          <a:avLst/>
        </a:prstGeom>
      </xdr:spPr>
    </xdr:pic>
    <xdr:clientData/>
  </xdr:oneCellAnchor>
  <xdr:oneCellAnchor>
    <xdr:from>
      <xdr:col>0</xdr:col>
      <xdr:colOff>559369</xdr:colOff>
      <xdr:row>56</xdr:row>
      <xdr:rowOff>22958</xdr:rowOff>
    </xdr:from>
    <xdr:ext cx="817635" cy="527375"/>
    <xdr:pic>
      <xdr:nvPicPr>
        <xdr:cNvPr id="62" name="Grafik 61">
          <a:extLst>
            <a:ext uri="{FF2B5EF4-FFF2-40B4-BE49-F238E27FC236}">
              <a16:creationId xmlns:a16="http://schemas.microsoft.com/office/drawing/2014/main" id="{B019FC96-7C22-46BB-A39C-3FF81EBEBF8E}"/>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xdr:blipFill>
      <xdr:spPr bwMode="auto">
        <a:xfrm>
          <a:off x="559369" y="10843358"/>
          <a:ext cx="817635" cy="5273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460950</xdr:colOff>
      <xdr:row>61</xdr:row>
      <xdr:rowOff>99865</xdr:rowOff>
    </xdr:from>
    <xdr:to>
      <xdr:col>0</xdr:col>
      <xdr:colOff>1464734</xdr:colOff>
      <xdr:row>63</xdr:row>
      <xdr:rowOff>154236</xdr:rowOff>
    </xdr:to>
    <xdr:pic>
      <xdr:nvPicPr>
        <xdr:cNvPr id="4" name="Grafik 3">
          <a:extLst>
            <a:ext uri="{FF2B5EF4-FFF2-40B4-BE49-F238E27FC236}">
              <a16:creationId xmlns:a16="http://schemas.microsoft.com/office/drawing/2014/main" id="{78B05EFD-A42F-466F-8E16-82B6DD35E943}"/>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3270" b="29231"/>
        <a:stretch/>
      </xdr:blipFill>
      <xdr:spPr>
        <a:xfrm>
          <a:off x="460950" y="12782932"/>
          <a:ext cx="1003784" cy="426905"/>
        </a:xfrm>
        <a:prstGeom prst="rect">
          <a:avLst/>
        </a:prstGeom>
      </xdr:spPr>
    </xdr:pic>
    <xdr:clientData/>
  </xdr:twoCellAnchor>
  <xdr:oneCellAnchor>
    <xdr:from>
      <xdr:col>0</xdr:col>
      <xdr:colOff>650303</xdr:colOff>
      <xdr:row>36</xdr:row>
      <xdr:rowOff>25537</xdr:rowOff>
    </xdr:from>
    <xdr:ext cx="602764" cy="525453"/>
    <xdr:pic>
      <xdr:nvPicPr>
        <xdr:cNvPr id="63" name="Grafik 62">
          <a:extLst>
            <a:ext uri="{FF2B5EF4-FFF2-40B4-BE49-F238E27FC236}">
              <a16:creationId xmlns:a16="http://schemas.microsoft.com/office/drawing/2014/main" id="{8F72138B-7B09-4653-AECF-07A3C86ECC00}"/>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0009" r="15921"/>
        <a:stretch/>
      </xdr:blipFill>
      <xdr:spPr bwMode="auto">
        <a:xfrm>
          <a:off x="650303" y="8051937"/>
          <a:ext cx="602764" cy="5254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300400</xdr:colOff>
      <xdr:row>107</xdr:row>
      <xdr:rowOff>0</xdr:rowOff>
    </xdr:from>
    <xdr:ext cx="1317950" cy="539863"/>
    <xdr:pic>
      <xdr:nvPicPr>
        <xdr:cNvPr id="68" name="Grafik 67">
          <a:extLst>
            <a:ext uri="{FF2B5EF4-FFF2-40B4-BE49-F238E27FC236}">
              <a16:creationId xmlns:a16="http://schemas.microsoft.com/office/drawing/2014/main" id="{160BE873-970E-4DEE-A39F-15B6C49DF634}"/>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t="1791" b="30717"/>
        <a:stretch/>
      </xdr:blipFill>
      <xdr:spPr bwMode="auto">
        <a:xfrm>
          <a:off x="300400" y="19405600"/>
          <a:ext cx="1317950" cy="5398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289252</xdr:colOff>
      <xdr:row>79</xdr:row>
      <xdr:rowOff>14373</xdr:rowOff>
    </xdr:from>
    <xdr:to>
      <xdr:col>0</xdr:col>
      <xdr:colOff>1490134</xdr:colOff>
      <xdr:row>81</xdr:row>
      <xdr:rowOff>155573</xdr:rowOff>
    </xdr:to>
    <xdr:pic>
      <xdr:nvPicPr>
        <xdr:cNvPr id="38" name="Grafik 37">
          <a:extLst>
            <a:ext uri="{FF2B5EF4-FFF2-40B4-BE49-F238E27FC236}">
              <a16:creationId xmlns:a16="http://schemas.microsoft.com/office/drawing/2014/main" id="{314664C3-4FBA-4F39-8769-E0B5729C352A}"/>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4010" t="13113" r="3752" b="22336"/>
        <a:stretch/>
      </xdr:blipFill>
      <xdr:spPr>
        <a:xfrm>
          <a:off x="289252" y="18471706"/>
          <a:ext cx="1200882" cy="513734"/>
        </a:xfrm>
        <a:prstGeom prst="rect">
          <a:avLst/>
        </a:prstGeom>
      </xdr:spPr>
    </xdr:pic>
    <xdr:clientData/>
  </xdr:twoCellAnchor>
  <xdr:twoCellAnchor editAs="oneCell">
    <xdr:from>
      <xdr:col>0</xdr:col>
      <xdr:colOff>466578</xdr:colOff>
      <xdr:row>141</xdr:row>
      <xdr:rowOff>41987</xdr:rowOff>
    </xdr:from>
    <xdr:to>
      <xdr:col>0</xdr:col>
      <xdr:colOff>1534356</xdr:colOff>
      <xdr:row>144</xdr:row>
      <xdr:rowOff>131884</xdr:rowOff>
    </xdr:to>
    <xdr:pic>
      <xdr:nvPicPr>
        <xdr:cNvPr id="78" name="Grafik 77">
          <a:extLst>
            <a:ext uri="{FF2B5EF4-FFF2-40B4-BE49-F238E27FC236}">
              <a16:creationId xmlns:a16="http://schemas.microsoft.com/office/drawing/2014/main" id="{F1EB4DE7-2E79-475B-86DD-6A7AC1653645}"/>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6798" t="5270" r="8229" b="10418"/>
        <a:stretch/>
      </xdr:blipFill>
      <xdr:spPr>
        <a:xfrm>
          <a:off x="466578" y="79942083"/>
          <a:ext cx="1067778" cy="683378"/>
        </a:xfrm>
        <a:prstGeom prst="rect">
          <a:avLst/>
        </a:prstGeom>
      </xdr:spPr>
    </xdr:pic>
    <xdr:clientData/>
  </xdr:twoCellAnchor>
  <xdr:twoCellAnchor editAs="oneCell">
    <xdr:from>
      <xdr:col>0</xdr:col>
      <xdr:colOff>668799</xdr:colOff>
      <xdr:row>136</xdr:row>
      <xdr:rowOff>25199</xdr:rowOff>
    </xdr:from>
    <xdr:to>
      <xdr:col>0</xdr:col>
      <xdr:colOff>1444868</xdr:colOff>
      <xdr:row>139</xdr:row>
      <xdr:rowOff>175590</xdr:rowOff>
    </xdr:to>
    <xdr:pic>
      <xdr:nvPicPr>
        <xdr:cNvPr id="82" name="Grafik 81">
          <a:extLst>
            <a:ext uri="{FF2B5EF4-FFF2-40B4-BE49-F238E27FC236}">
              <a16:creationId xmlns:a16="http://schemas.microsoft.com/office/drawing/2014/main" id="{2102FFBD-7A69-4E89-9FEC-4C9BC81F366B}"/>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5833" r="16876"/>
        <a:stretch/>
      </xdr:blipFill>
      <xdr:spPr>
        <a:xfrm>
          <a:off x="668799" y="75404584"/>
          <a:ext cx="776069" cy="743871"/>
        </a:xfrm>
        <a:prstGeom prst="rect">
          <a:avLst/>
        </a:prstGeom>
      </xdr:spPr>
    </xdr:pic>
    <xdr:clientData/>
  </xdr:twoCellAnchor>
  <xdr:twoCellAnchor editAs="oneCell">
    <xdr:from>
      <xdr:col>0</xdr:col>
      <xdr:colOff>168519</xdr:colOff>
      <xdr:row>126</xdr:row>
      <xdr:rowOff>56642</xdr:rowOff>
    </xdr:from>
    <xdr:to>
      <xdr:col>0</xdr:col>
      <xdr:colOff>1896519</xdr:colOff>
      <xdr:row>129</xdr:row>
      <xdr:rowOff>157514</xdr:rowOff>
    </xdr:to>
    <xdr:pic>
      <xdr:nvPicPr>
        <xdr:cNvPr id="84" name="Grafik 83">
          <a:extLst>
            <a:ext uri="{FF2B5EF4-FFF2-40B4-BE49-F238E27FC236}">
              <a16:creationId xmlns:a16="http://schemas.microsoft.com/office/drawing/2014/main" id="{36D5D131-B045-4851-BCEB-6F6EC85366BE}"/>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7921" t="26553" r="6221" b="21127"/>
        <a:stretch/>
      </xdr:blipFill>
      <xdr:spPr>
        <a:xfrm>
          <a:off x="168519" y="69918854"/>
          <a:ext cx="1728000" cy="694352"/>
        </a:xfrm>
        <a:prstGeom prst="rect">
          <a:avLst/>
        </a:prstGeom>
      </xdr:spPr>
    </xdr:pic>
    <xdr:clientData/>
  </xdr:twoCellAnchor>
  <xdr:twoCellAnchor editAs="oneCell">
    <xdr:from>
      <xdr:col>0</xdr:col>
      <xdr:colOff>220684</xdr:colOff>
      <xdr:row>147</xdr:row>
      <xdr:rowOff>75615</xdr:rowOff>
    </xdr:from>
    <xdr:to>
      <xdr:col>0</xdr:col>
      <xdr:colOff>1827395</xdr:colOff>
      <xdr:row>150</xdr:row>
      <xdr:rowOff>130135</xdr:rowOff>
    </xdr:to>
    <xdr:pic>
      <xdr:nvPicPr>
        <xdr:cNvPr id="90" name="Grafik 89" descr="Kabeldurchführung 1 Öffnung Qube">
          <a:extLst>
            <a:ext uri="{FF2B5EF4-FFF2-40B4-BE49-F238E27FC236}">
              <a16:creationId xmlns:a16="http://schemas.microsoft.com/office/drawing/2014/main" id="{07ABFD06-4F3D-4D0B-85B4-A3EEF11B9091}"/>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4371" t="30203" r="8199" b="25487"/>
        <a:stretch/>
      </xdr:blipFill>
      <xdr:spPr bwMode="auto">
        <a:xfrm>
          <a:off x="220684" y="84496423"/>
          <a:ext cx="1606711"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71463</xdr:colOff>
      <xdr:row>73</xdr:row>
      <xdr:rowOff>74329</xdr:rowOff>
    </xdr:from>
    <xdr:to>
      <xdr:col>0</xdr:col>
      <xdr:colOff>2016657</xdr:colOff>
      <xdr:row>76</xdr:row>
      <xdr:rowOff>65941</xdr:rowOff>
    </xdr:to>
    <xdr:pic>
      <xdr:nvPicPr>
        <xdr:cNvPr id="95" name="Grafik 94">
          <a:extLst>
            <a:ext uri="{FF2B5EF4-FFF2-40B4-BE49-F238E27FC236}">
              <a16:creationId xmlns:a16="http://schemas.microsoft.com/office/drawing/2014/main" id="{0F8DE611-D51A-400A-BF4B-87B5957CE174}"/>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7620" t="21072" r="4686" b="38429"/>
        <a:stretch/>
      </xdr:blipFill>
      <xdr:spPr>
        <a:xfrm>
          <a:off x="71463" y="40899944"/>
          <a:ext cx="1945194" cy="585093"/>
        </a:xfrm>
        <a:prstGeom prst="rect">
          <a:avLst/>
        </a:prstGeom>
      </xdr:spPr>
    </xdr:pic>
    <xdr:clientData/>
  </xdr:twoCellAnchor>
  <xdr:twoCellAnchor editAs="oneCell">
    <xdr:from>
      <xdr:col>0</xdr:col>
      <xdr:colOff>116120</xdr:colOff>
      <xdr:row>67</xdr:row>
      <xdr:rowOff>97230</xdr:rowOff>
    </xdr:from>
    <xdr:to>
      <xdr:col>0</xdr:col>
      <xdr:colOff>1967057</xdr:colOff>
      <xdr:row>70</xdr:row>
      <xdr:rowOff>73268</xdr:rowOff>
    </xdr:to>
    <xdr:pic>
      <xdr:nvPicPr>
        <xdr:cNvPr id="97" name="Grafik 96">
          <a:extLst>
            <a:ext uri="{FF2B5EF4-FFF2-40B4-BE49-F238E27FC236}">
              <a16:creationId xmlns:a16="http://schemas.microsoft.com/office/drawing/2014/main" id="{5CE2DF1D-EEC9-4504-ABFB-189783918A65}"/>
            </a:ext>
          </a:extLst>
        </xdr:cNvPr>
        <xdr:cNvPicPr>
          <a:picLocks noChangeAspect="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l="6846" t="21232" r="4142" b="36304"/>
        <a:stretch/>
      </xdr:blipFill>
      <xdr:spPr>
        <a:xfrm>
          <a:off x="116120" y="37634013"/>
          <a:ext cx="1850937" cy="572386"/>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 name="Graphic 4">
          <a:extLst>
            <a:ext uri="{FF2B5EF4-FFF2-40B4-BE49-F238E27FC236}">
              <a16:creationId xmlns:a16="http://schemas.microsoft.com/office/drawing/2014/main" id="{B0B03C40-C97D-4C1D-BFED-C8D3F97D600F}"/>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56311" y="24737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16" name="Graphic 15">
          <a:extLst>
            <a:ext uri="{FF2B5EF4-FFF2-40B4-BE49-F238E27FC236}">
              <a16:creationId xmlns:a16="http://schemas.microsoft.com/office/drawing/2014/main" id="{FE2401A6-F08C-4899-A683-D98F90BEFC4D}"/>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7956046" y="215900"/>
          <a:ext cx="1790075" cy="536575"/>
        </a:xfrm>
        <a:prstGeom prst="rect">
          <a:avLst/>
        </a:prstGeom>
      </xdr:spPr>
    </xdr:pic>
    <xdr:clientData/>
  </xdr:twoCellAnchor>
  <xdr:twoCellAnchor editAs="oneCell">
    <xdr:from>
      <xdr:col>0</xdr:col>
      <xdr:colOff>711200</xdr:colOff>
      <xdr:row>167</xdr:row>
      <xdr:rowOff>50800</xdr:rowOff>
    </xdr:from>
    <xdr:to>
      <xdr:col>0</xdr:col>
      <xdr:colOff>1312953</xdr:colOff>
      <xdr:row>169</xdr:row>
      <xdr:rowOff>76199</xdr:rowOff>
    </xdr:to>
    <xdr:pic>
      <xdr:nvPicPr>
        <xdr:cNvPr id="3" name="Grafik 2">
          <a:extLst>
            <a:ext uri="{FF2B5EF4-FFF2-40B4-BE49-F238E27FC236}">
              <a16:creationId xmlns:a16="http://schemas.microsoft.com/office/drawing/2014/main" id="{48E69E4F-F647-E1D4-A2DE-68F1E5C3581E}"/>
            </a:ext>
          </a:extLst>
        </xdr:cNvPr>
        <xdr:cNvPicPr>
          <a:picLocks noChangeAspect="1"/>
        </xdr:cNvPicPr>
      </xdr:nvPicPr>
      <xdr:blipFill>
        <a:blip xmlns:r="http://schemas.openxmlformats.org/officeDocument/2006/relationships" r:embed="rId36"/>
        <a:stretch>
          <a:fillRect/>
        </a:stretch>
      </xdr:blipFill>
      <xdr:spPr>
        <a:xfrm>
          <a:off x="711200" y="83515200"/>
          <a:ext cx="601753" cy="397933"/>
        </a:xfrm>
        <a:prstGeom prst="rect">
          <a:avLst/>
        </a:prstGeom>
      </xdr:spPr>
    </xdr:pic>
    <xdr:clientData/>
  </xdr:twoCellAnchor>
  <xdr:oneCellAnchor>
    <xdr:from>
      <xdr:col>0</xdr:col>
      <xdr:colOff>25400</xdr:colOff>
      <xdr:row>60</xdr:row>
      <xdr:rowOff>25400</xdr:rowOff>
    </xdr:from>
    <xdr:ext cx="1998133" cy="177800"/>
    <xdr:sp macro="" textlink="">
      <xdr:nvSpPr>
        <xdr:cNvPr id="9" name="Textfeld 8">
          <a:extLst>
            <a:ext uri="{FF2B5EF4-FFF2-40B4-BE49-F238E27FC236}">
              <a16:creationId xmlns:a16="http://schemas.microsoft.com/office/drawing/2014/main" id="{F54F9DBB-F523-1EFC-F81A-FC6A501F9C89}"/>
            </a:ext>
          </a:extLst>
        </xdr:cNvPr>
        <xdr:cNvSpPr txBox="1"/>
      </xdr:nvSpPr>
      <xdr:spPr>
        <a:xfrm>
          <a:off x="25400" y="12522200"/>
          <a:ext cx="1998133" cy="177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900"/>
            <a:t>Mono Pitch Ridge f Pultdächer </a:t>
          </a:r>
        </a:p>
      </xdr:txBody>
    </xdr:sp>
    <xdr:clientData/>
  </xdr:oneCellAnchor>
  <xdr:oneCellAnchor>
    <xdr:from>
      <xdr:col>0</xdr:col>
      <xdr:colOff>289252</xdr:colOff>
      <xdr:row>84</xdr:row>
      <xdr:rowOff>14373</xdr:rowOff>
    </xdr:from>
    <xdr:ext cx="1200882" cy="506960"/>
    <xdr:pic>
      <xdr:nvPicPr>
        <xdr:cNvPr id="6" name="Grafik 5">
          <a:extLst>
            <a:ext uri="{FF2B5EF4-FFF2-40B4-BE49-F238E27FC236}">
              <a16:creationId xmlns:a16="http://schemas.microsoft.com/office/drawing/2014/main" id="{0F4D7B91-A709-4F20-8BA1-8AC9C61A1364}"/>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4010" t="13113" r="3752" b="22336"/>
        <a:stretch/>
      </xdr:blipFill>
      <xdr:spPr>
        <a:xfrm>
          <a:off x="289252" y="14873373"/>
          <a:ext cx="1200882" cy="506960"/>
        </a:xfrm>
        <a:prstGeom prst="rect">
          <a:avLst/>
        </a:prstGeom>
      </xdr:spPr>
    </xdr:pic>
    <xdr:clientData/>
  </xdr:oneCellAnchor>
  <xdr:twoCellAnchor editAs="oneCell">
    <xdr:from>
      <xdr:col>0</xdr:col>
      <xdr:colOff>419100</xdr:colOff>
      <xdr:row>112</xdr:row>
      <xdr:rowOff>60961</xdr:rowOff>
    </xdr:from>
    <xdr:to>
      <xdr:col>0</xdr:col>
      <xdr:colOff>1400641</xdr:colOff>
      <xdr:row>114</xdr:row>
      <xdr:rowOff>83821</xdr:rowOff>
    </xdr:to>
    <xdr:pic>
      <xdr:nvPicPr>
        <xdr:cNvPr id="2" name="Grafik 1">
          <a:extLst>
            <a:ext uri="{FF2B5EF4-FFF2-40B4-BE49-F238E27FC236}">
              <a16:creationId xmlns:a16="http://schemas.microsoft.com/office/drawing/2014/main" id="{DFB9DB97-66C2-4389-A8E3-627C8F68D048}"/>
            </a:ext>
          </a:extLst>
        </xdr:cNvPr>
        <xdr:cNvPicPr>
          <a:picLocks noChangeAspect="1"/>
        </xdr:cNvPicPr>
      </xdr:nvPicPr>
      <xdr:blipFill>
        <a:blip xmlns:r="http://schemas.openxmlformats.org/officeDocument/2006/relationships" r:embed="rId37"/>
        <a:stretch>
          <a:fillRect/>
        </a:stretch>
      </xdr:blipFill>
      <xdr:spPr>
        <a:xfrm>
          <a:off x="419100" y="20977861"/>
          <a:ext cx="981541" cy="388620"/>
        </a:xfrm>
        <a:prstGeom prst="rect">
          <a:avLst/>
        </a:prstGeom>
      </xdr:spPr>
    </xdr:pic>
    <xdr:clientData/>
  </xdr:twoCellAnchor>
  <xdr:twoCellAnchor editAs="oneCell">
    <xdr:from>
      <xdr:col>0</xdr:col>
      <xdr:colOff>312420</xdr:colOff>
      <xdr:row>116</xdr:row>
      <xdr:rowOff>15240</xdr:rowOff>
    </xdr:from>
    <xdr:to>
      <xdr:col>0</xdr:col>
      <xdr:colOff>1691640</xdr:colOff>
      <xdr:row>118</xdr:row>
      <xdr:rowOff>153942</xdr:rowOff>
    </xdr:to>
    <xdr:pic>
      <xdr:nvPicPr>
        <xdr:cNvPr id="15" name="Grafik 14">
          <a:extLst>
            <a:ext uri="{FF2B5EF4-FFF2-40B4-BE49-F238E27FC236}">
              <a16:creationId xmlns:a16="http://schemas.microsoft.com/office/drawing/2014/main" id="{30507745-F89C-4469-ED67-FDA92897DEB4}"/>
            </a:ext>
          </a:extLst>
        </xdr:cNvPr>
        <xdr:cNvPicPr>
          <a:picLocks noChangeAspect="1"/>
        </xdr:cNvPicPr>
      </xdr:nvPicPr>
      <xdr:blipFill>
        <a:blip xmlns:r="http://schemas.openxmlformats.org/officeDocument/2006/relationships" r:embed="rId38"/>
        <a:stretch>
          <a:fillRect/>
        </a:stretch>
      </xdr:blipFill>
      <xdr:spPr>
        <a:xfrm>
          <a:off x="312420" y="21663660"/>
          <a:ext cx="1379220" cy="504462"/>
        </a:xfrm>
        <a:prstGeom prst="rect">
          <a:avLst/>
        </a:prstGeom>
      </xdr:spPr>
    </xdr:pic>
    <xdr:clientData/>
  </xdr:twoCellAnchor>
  <xdr:twoCellAnchor editAs="oneCell">
    <xdr:from>
      <xdr:col>0</xdr:col>
      <xdr:colOff>281940</xdr:colOff>
      <xdr:row>120</xdr:row>
      <xdr:rowOff>60960</xdr:rowOff>
    </xdr:from>
    <xdr:to>
      <xdr:col>0</xdr:col>
      <xdr:colOff>1665852</xdr:colOff>
      <xdr:row>123</xdr:row>
      <xdr:rowOff>18332</xdr:rowOff>
    </xdr:to>
    <xdr:pic>
      <xdr:nvPicPr>
        <xdr:cNvPr id="17" name="Grafik 16">
          <a:extLst>
            <a:ext uri="{FF2B5EF4-FFF2-40B4-BE49-F238E27FC236}">
              <a16:creationId xmlns:a16="http://schemas.microsoft.com/office/drawing/2014/main" id="{17204CCF-BCCD-6051-72CD-3BC6224F1952}"/>
            </a:ext>
          </a:extLst>
        </xdr:cNvPr>
        <xdr:cNvPicPr>
          <a:picLocks noChangeAspect="1"/>
        </xdr:cNvPicPr>
      </xdr:nvPicPr>
      <xdr:blipFill>
        <a:blip xmlns:r="http://schemas.openxmlformats.org/officeDocument/2006/relationships" r:embed="rId39"/>
        <a:stretch>
          <a:fillRect/>
        </a:stretch>
      </xdr:blipFill>
      <xdr:spPr>
        <a:xfrm>
          <a:off x="281940" y="22440900"/>
          <a:ext cx="1383912" cy="5060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640080</xdr:colOff>
      <xdr:row>13</xdr:row>
      <xdr:rowOff>58306</xdr:rowOff>
    </xdr:to>
    <xdr:pic>
      <xdr:nvPicPr>
        <xdr:cNvPr id="3" name="Grafik 2">
          <a:extLst>
            <a:ext uri="{FF2B5EF4-FFF2-40B4-BE49-F238E27FC236}">
              <a16:creationId xmlns:a16="http://schemas.microsoft.com/office/drawing/2014/main" id="{DB72212C-ECFB-471A-A5B6-07EDBBFB80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65760"/>
          <a:ext cx="7772400" cy="2069986"/>
        </a:xfrm>
        <a:prstGeom prst="rect">
          <a:avLst/>
        </a:prstGeom>
      </xdr:spPr>
    </xdr:pic>
    <xdr:clientData/>
  </xdr:twoCellAnchor>
  <xdr:twoCellAnchor editAs="oneCell">
    <xdr:from>
      <xdr:col>0</xdr:col>
      <xdr:colOff>0</xdr:colOff>
      <xdr:row>15</xdr:row>
      <xdr:rowOff>0</xdr:rowOff>
    </xdr:from>
    <xdr:to>
      <xdr:col>9</xdr:col>
      <xdr:colOff>640080</xdr:colOff>
      <xdr:row>26</xdr:row>
      <xdr:rowOff>103158</xdr:rowOff>
    </xdr:to>
    <xdr:pic>
      <xdr:nvPicPr>
        <xdr:cNvPr id="7" name="Grafik 6">
          <a:extLst>
            <a:ext uri="{FF2B5EF4-FFF2-40B4-BE49-F238E27FC236}">
              <a16:creationId xmlns:a16="http://schemas.microsoft.com/office/drawing/2014/main" id="{58D7CF68-89F4-434F-A396-D9A546FD11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743200"/>
          <a:ext cx="7772400" cy="2114838"/>
        </a:xfrm>
        <a:prstGeom prst="rect">
          <a:avLst/>
        </a:prstGeom>
      </xdr:spPr>
    </xdr:pic>
    <xdr:clientData/>
  </xdr:twoCellAnchor>
  <xdr:twoCellAnchor editAs="oneCell">
    <xdr:from>
      <xdr:col>0</xdr:col>
      <xdr:colOff>0</xdr:colOff>
      <xdr:row>28</xdr:row>
      <xdr:rowOff>0</xdr:rowOff>
    </xdr:from>
    <xdr:to>
      <xdr:col>9</xdr:col>
      <xdr:colOff>632460</xdr:colOff>
      <xdr:row>37</xdr:row>
      <xdr:rowOff>66826</xdr:rowOff>
    </xdr:to>
    <xdr:pic>
      <xdr:nvPicPr>
        <xdr:cNvPr id="9" name="Grafik 8">
          <a:extLst>
            <a:ext uri="{FF2B5EF4-FFF2-40B4-BE49-F238E27FC236}">
              <a16:creationId xmlns:a16="http://schemas.microsoft.com/office/drawing/2014/main" id="{CDA247FF-25F2-4423-B336-F94616D158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5120640"/>
          <a:ext cx="7764780" cy="1712746"/>
        </a:xfrm>
        <a:prstGeom prst="rect">
          <a:avLst/>
        </a:prstGeom>
      </xdr:spPr>
    </xdr:pic>
    <xdr:clientData/>
  </xdr:twoCellAnchor>
  <xdr:oneCellAnchor>
    <xdr:from>
      <xdr:col>5</xdr:col>
      <xdr:colOff>0</xdr:colOff>
      <xdr:row>23</xdr:row>
      <xdr:rowOff>129540</xdr:rowOff>
    </xdr:from>
    <xdr:ext cx="1426801" cy="264560"/>
    <xdr:sp macro="" textlink="">
      <xdr:nvSpPr>
        <xdr:cNvPr id="2" name="Textfeld 1">
          <a:extLst>
            <a:ext uri="{FF2B5EF4-FFF2-40B4-BE49-F238E27FC236}">
              <a16:creationId xmlns:a16="http://schemas.microsoft.com/office/drawing/2014/main" id="{F5ED81C6-DC58-7484-E28C-77034B715DBB}"/>
            </a:ext>
          </a:extLst>
        </xdr:cNvPr>
        <xdr:cNvSpPr txBox="1"/>
      </xdr:nvSpPr>
      <xdr:spPr>
        <a:xfrm>
          <a:off x="3924300" y="4335780"/>
          <a:ext cx="14268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1100"/>
            <a:t>+ Bordeaux glänzend!</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213360</xdr:colOff>
      <xdr:row>1</xdr:row>
      <xdr:rowOff>76200</xdr:rowOff>
    </xdr:from>
    <xdr:to>
      <xdr:col>9</xdr:col>
      <xdr:colOff>121920</xdr:colOff>
      <xdr:row>40</xdr:row>
      <xdr:rowOff>121920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1005840" y="259080"/>
          <a:ext cx="6248400" cy="717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2000"/>
            <a:t>Lieferbedingungen</a:t>
          </a:r>
        </a:p>
        <a:p>
          <a:pPr algn="ctr"/>
          <a:r>
            <a:rPr lang="de-DE" sz="1100"/>
            <a:t>Ab 01.06.2022</a:t>
          </a:r>
        </a:p>
        <a:p>
          <a:pPr algn="ctr"/>
          <a:endParaRPr lang="de-DE" sz="1100"/>
        </a:p>
        <a:p>
          <a:pPr algn="l"/>
          <a:r>
            <a:rPr lang="de-DE" sz="1100" b="1"/>
            <a:t>Preise</a:t>
          </a:r>
        </a:p>
        <a:p>
          <a:pPr algn="l"/>
          <a:r>
            <a:rPr lang="de-DE" sz="1100"/>
            <a:t>Unverbindlich</a:t>
          </a:r>
          <a:r>
            <a:rPr lang="de-DE" sz="1100" baseline="0"/>
            <a:t> sind alle Preisangaben dieser Liste bzw. Kalkulationstools und gelten als Preisemphelungen in Euro zuzüglich gesetzlicher Mehrwertsteuer.</a:t>
          </a:r>
        </a:p>
        <a:p>
          <a:pPr algn="l"/>
          <a:endParaRPr lang="de-DE" sz="1100" baseline="0"/>
        </a:p>
        <a:p>
          <a:pPr algn="l"/>
          <a:r>
            <a:rPr lang="de-DE" sz="1100" b="1" baseline="0"/>
            <a:t>Verpackung</a:t>
          </a:r>
        </a:p>
        <a:p>
          <a:pPr algn="l"/>
          <a:r>
            <a:rPr lang="de-DE" sz="1100" baseline="0"/>
            <a:t>Alle Waren werden auf Mehrweg-Holzpaletten geliefert und mit PE-Folie gesichert. Die Mehrwegpaletten können nach vorhergehender Anmeldung kostenlos zurückgenommen werden. Zubehör und sonstige Artikel werden als lose Beiladung oder in Umverpackungen aus Karton versand.</a:t>
          </a:r>
        </a:p>
        <a:p>
          <a:pPr algn="l"/>
          <a:endParaRPr lang="de-DE" sz="1100" baseline="0"/>
        </a:p>
        <a:p>
          <a:pPr algn="l"/>
          <a:r>
            <a:rPr lang="de-DE" sz="1100" b="1" baseline="0"/>
            <a:t>Warenannahme</a:t>
          </a:r>
        </a:p>
        <a:p>
          <a:pPr algn="l"/>
          <a:r>
            <a:rPr lang="de-DE" sz="1100" baseline="0"/>
            <a:t>Der Empfänger übernimmt grundsätzlich die volle Verantwortung sowohl für die Entladung als auch für die Warenannahme.</a:t>
          </a:r>
        </a:p>
        <a:p>
          <a:pPr algn="l"/>
          <a:endParaRPr lang="de-DE" sz="1100" baseline="0"/>
        </a:p>
        <a:p>
          <a:pPr algn="l"/>
          <a:r>
            <a:rPr lang="de-DE" sz="1100" b="1" baseline="0"/>
            <a:t>Lieferkosten</a:t>
          </a:r>
        </a:p>
        <a:p>
          <a:pPr algn="l"/>
          <a:r>
            <a:rPr lang="de-DE" sz="1100" baseline="0"/>
            <a:t>Ab einem Bestellwert von 2500 Euro, wird jede Lieferung frachtfrei zum Lager des Handels (CPT) bis deutsche Festlandgrenze geliefert.</a:t>
          </a:r>
        </a:p>
        <a:p>
          <a:pPr algn="l"/>
          <a:r>
            <a:rPr lang="de-DE" sz="1100" baseline="0"/>
            <a:t>Für weniger als 2500 Euro Bestellwert pro Lieferung werden pauschale Frachtkosten berechnet:</a:t>
          </a:r>
        </a:p>
        <a:p>
          <a:pPr algn="l"/>
          <a:r>
            <a:rPr lang="de-DE" sz="1100" baseline="0"/>
            <a:t>	- 150 Euro pro Palette bis maximal 1 Tonne Gewicht</a:t>
          </a:r>
        </a:p>
        <a:p>
          <a:pPr algn="l"/>
          <a:r>
            <a:rPr lang="de-DE" sz="1100" baseline="0"/>
            <a:t>	- 35 Euro pro Paket bis maximal 25 kg Gewicht</a:t>
          </a:r>
        </a:p>
        <a:p>
          <a:pPr algn="l"/>
          <a:endParaRPr lang="de-DE" sz="1100" baseline="0"/>
        </a:p>
        <a:p>
          <a:pPr algn="l"/>
          <a:r>
            <a:rPr lang="de-DE" sz="1100" b="1" baseline="0"/>
            <a:t>Rücknahme</a:t>
          </a:r>
        </a:p>
        <a:p>
          <a:pPr algn="l"/>
          <a:r>
            <a:rPr lang="de-DE" sz="1100" baseline="0"/>
            <a:t>Eine unbegründete, nicht angemeldete und unbestätigte Rücknahme ist ausgeschlossen!</a:t>
          </a:r>
        </a:p>
        <a:p>
          <a:pPr algn="l"/>
          <a:endParaRPr lang="de-DE" sz="1100" baseline="0"/>
        </a:p>
        <a:p>
          <a:pPr algn="l"/>
          <a:r>
            <a:rPr lang="de-DE" sz="1100" b="1" baseline="0"/>
            <a:t>Änderungen</a:t>
          </a:r>
        </a:p>
        <a:p>
          <a:pPr algn="l"/>
          <a:r>
            <a:rPr lang="de-DE" sz="1100" baseline="0"/>
            <a:t>Zu allen Produkten sind detaillierte technische Angaben auf Anfrage erhältlich. Eine Änderung des Angebotes ist vornehalten und Nachlieferungen sind möglich insofern der Vorrat reicht.</a:t>
          </a:r>
        </a:p>
        <a:p>
          <a:pPr algn="l"/>
          <a:endParaRPr lang="de-DE" sz="1100" baseline="0"/>
        </a:p>
        <a:p>
          <a:pPr algn="l"/>
          <a:r>
            <a:rPr lang="de-DE" sz="1100" b="1" baseline="0"/>
            <a:t>Farbabweichungen</a:t>
          </a:r>
        </a:p>
        <a:p>
          <a:pPr algn="l"/>
          <a:r>
            <a:rPr lang="de-DE" sz="1100" baseline="0"/>
            <a:t>Lieferungen von mehreren Paletten, Paketen bzw. Kartons können gemischt aus verschiedenen Produktionen geliefert werden. Farbabweichungen können nur dann auftreten, wenn eine Wahre mit der gleichen Referenznummer unterschiedlich gelagert und geschützt wurde. Immer vor der Verarbeitung soll eine Sichtkontrolle durchgeführt werden. Produktfarbtöne weichen geringfügig vom Druckmaterial ab.</a:t>
          </a:r>
        </a:p>
        <a:p>
          <a:pPr algn="l"/>
          <a:endParaRPr lang="de-DE" sz="1100" baseline="0"/>
        </a:p>
        <a:p>
          <a:pPr algn="l"/>
          <a:r>
            <a:rPr lang="de-DE" sz="1100" b="1" baseline="0"/>
            <a:t>Gültigkeit</a:t>
          </a:r>
        </a:p>
        <a:p>
          <a:pPr algn="l"/>
          <a:r>
            <a:rPr lang="de-DE" sz="1100" baseline="0"/>
            <a:t>Alle Preislisten liegen der "Allgemeinen Geschäftsbedingungen" zugrunde. Diese Preisliste/ Preise im Tool gilt jeweils bis auf Widerruf und setzt die vorangegangene Preisliste außer Kraft.</a:t>
          </a:r>
        </a:p>
        <a:p>
          <a:pPr algn="l"/>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C3FF-A027-4D37-B4D6-92A5B20452E3}">
  <dimension ref="A1"/>
  <sheetViews>
    <sheetView tabSelected="1" workbookViewId="0">
      <selection activeCell="P8" sqref="P8"/>
    </sheetView>
  </sheetViews>
  <sheetFormatPr baseColWidth="10" defaultRowHeight="14.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00934-7CFB-4ED0-8E60-7371014F7F7B}">
  <sheetPr>
    <pageSetUpPr fitToPage="1"/>
  </sheetPr>
  <dimension ref="A2:J253"/>
  <sheetViews>
    <sheetView zoomScaleNormal="100" zoomScaleSheetLayoutView="115" workbookViewId="0">
      <pane ySplit="9" topLeftCell="A10" activePane="bottomLeft" state="frozen"/>
      <selection pane="bottomLeft" activeCell="E195" sqref="E195"/>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473</v>
      </c>
      <c r="C2" s="293"/>
      <c r="D2" s="293"/>
      <c r="E2" s="293"/>
      <c r="F2" s="293"/>
      <c r="G2" s="293"/>
      <c r="H2" s="294"/>
      <c r="I2" s="294"/>
      <c r="J2" s="294"/>
    </row>
    <row r="3" spans="1:10" ht="20.25" customHeight="1" x14ac:dyDescent="0.3">
      <c r="A3" s="292"/>
      <c r="B3" s="295" t="s">
        <v>477</v>
      </c>
      <c r="C3" s="295"/>
      <c r="D3" s="295"/>
      <c r="E3" s="295"/>
      <c r="F3" s="295"/>
      <c r="G3" s="295"/>
      <c r="H3" s="294"/>
      <c r="I3" s="294"/>
      <c r="J3" s="294"/>
    </row>
    <row r="4" spans="1:10" ht="15.75" customHeight="1" x14ac:dyDescent="0.3">
      <c r="A4" s="296" t="s">
        <v>351</v>
      </c>
      <c r="B4" s="298" t="s">
        <v>352</v>
      </c>
      <c r="C4" s="298"/>
      <c r="D4" s="298"/>
      <c r="E4" s="298"/>
      <c r="F4" s="298"/>
      <c r="G4" s="298"/>
      <c r="H4" s="299" t="s">
        <v>474</v>
      </c>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440</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149" t="s">
        <v>10</v>
      </c>
      <c r="B10" s="149" t="s">
        <v>11</v>
      </c>
      <c r="C10" s="149" t="s">
        <v>15</v>
      </c>
      <c r="D10" s="224">
        <v>2.15</v>
      </c>
      <c r="E10" s="221">
        <v>0</v>
      </c>
      <c r="F10" s="222">
        <f>ROUNDUP((D10*E10),0)</f>
        <v>0</v>
      </c>
      <c r="G10" s="191">
        <v>13.95</v>
      </c>
      <c r="H10" s="136">
        <f>H8</f>
        <v>0</v>
      </c>
      <c r="I10" s="223">
        <f>G10-(G10/100*H10)</f>
        <v>13.95</v>
      </c>
      <c r="J10" s="224">
        <f t="shared" ref="J10:J30" si="0">+F10*I10</f>
        <v>0</v>
      </c>
    </row>
    <row r="11" spans="1:10" x14ac:dyDescent="0.3">
      <c r="A11" s="1"/>
      <c r="B11" s="24" t="s">
        <v>12</v>
      </c>
      <c r="C11" s="25" t="s">
        <v>16</v>
      </c>
      <c r="D11" s="17">
        <v>2.15</v>
      </c>
      <c r="E11" s="18">
        <v>0</v>
      </c>
      <c r="F11" s="19">
        <f>ROUNDUP((D11*E11),0)</f>
        <v>0</v>
      </c>
      <c r="G11" s="20">
        <v>13.95</v>
      </c>
      <c r="H11" s="21">
        <f>H8</f>
        <v>0</v>
      </c>
      <c r="I11" s="26">
        <f>G11-(G11/100*H11)</f>
        <v>13.95</v>
      </c>
      <c r="J11" s="27">
        <f t="shared" si="0"/>
        <v>0</v>
      </c>
    </row>
    <row r="12" spans="1:10" x14ac:dyDescent="0.3">
      <c r="A12" s="290"/>
      <c r="B12" s="16" t="s">
        <v>13</v>
      </c>
      <c r="C12" s="16" t="s">
        <v>17</v>
      </c>
      <c r="D12" s="17">
        <v>2.15</v>
      </c>
      <c r="E12" s="18">
        <v>0</v>
      </c>
      <c r="F12" s="19">
        <f>ROUNDUP((D12*E12),0)</f>
        <v>0</v>
      </c>
      <c r="G12" s="20">
        <v>13.95</v>
      </c>
      <c r="H12" s="21">
        <f>H8</f>
        <v>0</v>
      </c>
      <c r="I12" s="28">
        <f>G12-(G12/100*H12)</f>
        <v>13.95</v>
      </c>
      <c r="J12" s="29">
        <f t="shared" si="0"/>
        <v>0</v>
      </c>
    </row>
    <row r="13" spans="1:10" x14ac:dyDescent="0.3">
      <c r="A13" s="290"/>
      <c r="B13" s="16" t="s">
        <v>14</v>
      </c>
      <c r="C13" s="16" t="s">
        <v>18</v>
      </c>
      <c r="D13" s="17">
        <v>2.15</v>
      </c>
      <c r="E13" s="18">
        <v>0</v>
      </c>
      <c r="F13" s="19">
        <f>ROUNDUP((D13*E13),0)</f>
        <v>0</v>
      </c>
      <c r="G13" s="20">
        <v>13.95</v>
      </c>
      <c r="H13" s="21">
        <f>H8</f>
        <v>0</v>
      </c>
      <c r="I13" s="28">
        <f t="shared" ref="I13:I38" si="1">G13-(G13/100*H13)</f>
        <v>13.95</v>
      </c>
      <c r="J13" s="29">
        <f t="shared" si="0"/>
        <v>0</v>
      </c>
    </row>
    <row r="14" spans="1:10" x14ac:dyDescent="0.3">
      <c r="A14" s="291"/>
      <c r="B14" s="16" t="s">
        <v>254</v>
      </c>
      <c r="C14" s="16" t="s">
        <v>255</v>
      </c>
      <c r="D14" s="17">
        <v>2.15</v>
      </c>
      <c r="E14" s="18">
        <v>0</v>
      </c>
      <c r="F14" s="19">
        <f>ROUNDUP((D14*E14),0)</f>
        <v>0</v>
      </c>
      <c r="G14" s="20">
        <v>13.95</v>
      </c>
      <c r="H14" s="21">
        <f>H8</f>
        <v>0</v>
      </c>
      <c r="I14" s="28">
        <f t="shared" si="1"/>
        <v>13.95</v>
      </c>
      <c r="J14" s="29">
        <f t="shared" si="0"/>
        <v>0</v>
      </c>
    </row>
    <row r="15" spans="1:10" x14ac:dyDescent="0.3">
      <c r="A15" s="30" t="s">
        <v>429</v>
      </c>
      <c r="B15" s="30"/>
      <c r="C15" s="30"/>
      <c r="D15" s="31"/>
      <c r="E15" s="32"/>
      <c r="F15" s="33"/>
      <c r="G15" s="34"/>
      <c r="H15" s="35"/>
      <c r="I15" s="36"/>
      <c r="J15" s="37"/>
    </row>
    <row r="16" spans="1:10" x14ac:dyDescent="0.3">
      <c r="A16" s="25" t="s">
        <v>19</v>
      </c>
      <c r="B16" s="16" t="s">
        <v>11</v>
      </c>
      <c r="C16" s="24" t="s">
        <v>223</v>
      </c>
      <c r="D16" s="17">
        <v>2.15</v>
      </c>
      <c r="E16" s="18">
        <v>0</v>
      </c>
      <c r="F16" s="19">
        <f>ROUNDUP((D16*E16),0)</f>
        <v>0</v>
      </c>
      <c r="G16" s="20">
        <v>16.350000000000001</v>
      </c>
      <c r="H16" s="21">
        <f>H8</f>
        <v>0</v>
      </c>
      <c r="I16" s="28">
        <f t="shared" si="1"/>
        <v>16.350000000000001</v>
      </c>
      <c r="J16" s="29">
        <f t="shared" si="0"/>
        <v>0</v>
      </c>
    </row>
    <row r="17" spans="1:10" x14ac:dyDescent="0.3">
      <c r="A17" s="134"/>
      <c r="B17" s="24" t="s">
        <v>12</v>
      </c>
      <c r="C17" s="25" t="s">
        <v>20</v>
      </c>
      <c r="D17" s="17">
        <v>2.15</v>
      </c>
      <c r="E17" s="18">
        <v>0</v>
      </c>
      <c r="F17" s="19">
        <f>ROUNDUP((D17*E17),0)</f>
        <v>0</v>
      </c>
      <c r="G17" s="20">
        <v>16.350000000000001</v>
      </c>
      <c r="H17" s="21">
        <f>H8</f>
        <v>0</v>
      </c>
      <c r="I17" s="28">
        <f t="shared" si="1"/>
        <v>16.350000000000001</v>
      </c>
      <c r="J17" s="29">
        <f t="shared" si="0"/>
        <v>0</v>
      </c>
    </row>
    <row r="18" spans="1:10" x14ac:dyDescent="0.3">
      <c r="A18" s="39"/>
      <c r="B18" s="16" t="s">
        <v>13</v>
      </c>
      <c r="C18" s="25" t="s">
        <v>21</v>
      </c>
      <c r="D18" s="17">
        <v>2.15</v>
      </c>
      <c r="E18" s="18">
        <v>0</v>
      </c>
      <c r="F18" s="19">
        <f>ROUNDUP((D18*E18),0)</f>
        <v>0</v>
      </c>
      <c r="G18" s="20">
        <v>16.350000000000001</v>
      </c>
      <c r="H18" s="21">
        <f>H8</f>
        <v>0</v>
      </c>
      <c r="I18" s="28">
        <f t="shared" si="1"/>
        <v>16.350000000000001</v>
      </c>
      <c r="J18" s="29">
        <f t="shared" si="0"/>
        <v>0</v>
      </c>
    </row>
    <row r="19" spans="1:10" x14ac:dyDescent="0.3">
      <c r="A19" s="40"/>
      <c r="B19" s="16" t="s">
        <v>14</v>
      </c>
      <c r="C19" s="25" t="s">
        <v>18</v>
      </c>
      <c r="D19" s="17">
        <v>2.15</v>
      </c>
      <c r="E19" s="18">
        <v>0</v>
      </c>
      <c r="F19" s="19">
        <f>ROUNDUP((D19*E19),0)</f>
        <v>0</v>
      </c>
      <c r="G19" s="20">
        <v>16.350000000000001</v>
      </c>
      <c r="H19" s="21">
        <f>H8</f>
        <v>0</v>
      </c>
      <c r="I19" s="28">
        <f t="shared" si="1"/>
        <v>16.350000000000001</v>
      </c>
      <c r="J19" s="29">
        <f t="shared" si="0"/>
        <v>0</v>
      </c>
    </row>
    <row r="20" spans="1:10" x14ac:dyDescent="0.3">
      <c r="A20" s="30" t="s">
        <v>430</v>
      </c>
      <c r="B20" s="30"/>
      <c r="C20" s="30"/>
      <c r="D20" s="31"/>
      <c r="E20" s="32"/>
      <c r="F20" s="33"/>
      <c r="G20" s="34"/>
      <c r="H20" s="35"/>
      <c r="I20" s="36"/>
      <c r="J20" s="37"/>
    </row>
    <row r="21" spans="1:10" x14ac:dyDescent="0.3">
      <c r="A21" s="199" t="s">
        <v>245</v>
      </c>
      <c r="B21" s="48"/>
      <c r="C21" s="48"/>
      <c r="D21" s="49"/>
      <c r="E21" s="50"/>
      <c r="F21" s="51"/>
      <c r="G21" s="52"/>
      <c r="H21" s="53"/>
      <c r="I21" s="52"/>
      <c r="J21" s="54"/>
    </row>
    <row r="22" spans="1:10" x14ac:dyDescent="0.3">
      <c r="A22" s="16" t="s">
        <v>33</v>
      </c>
      <c r="B22" s="16" t="s">
        <v>11</v>
      </c>
      <c r="C22" s="16" t="s">
        <v>40</v>
      </c>
      <c r="D22" s="145">
        <v>2.5</v>
      </c>
      <c r="E22" s="221">
        <v>0</v>
      </c>
      <c r="F22" s="19">
        <f>ROUNDUP((D22*E22),0)</f>
        <v>0</v>
      </c>
      <c r="G22" s="20">
        <v>12.1</v>
      </c>
      <c r="H22" s="136">
        <f>H8</f>
        <v>0</v>
      </c>
      <c r="I22" s="22">
        <f t="shared" si="1"/>
        <v>12.1</v>
      </c>
      <c r="J22" s="17">
        <f t="shared" si="0"/>
        <v>0</v>
      </c>
    </row>
    <row r="23" spans="1:10" x14ac:dyDescent="0.3">
      <c r="A23" s="147"/>
      <c r="B23" s="16" t="s">
        <v>14</v>
      </c>
      <c r="C23" s="16" t="s">
        <v>41</v>
      </c>
      <c r="D23" s="145">
        <v>2.5</v>
      </c>
      <c r="E23" s="221">
        <v>0</v>
      </c>
      <c r="F23" s="19">
        <f>ROUNDUP((D23*E23),0)</f>
        <v>0</v>
      </c>
      <c r="G23" s="20">
        <v>12.1</v>
      </c>
      <c r="H23" s="136">
        <f>H8</f>
        <v>0</v>
      </c>
      <c r="I23" s="22">
        <f t="shared" si="1"/>
        <v>12.1</v>
      </c>
      <c r="J23" s="17">
        <f t="shared" si="0"/>
        <v>0</v>
      </c>
    </row>
    <row r="24" spans="1:10" x14ac:dyDescent="0.3">
      <c r="A24" s="147"/>
      <c r="B24" s="16" t="s">
        <v>254</v>
      </c>
      <c r="C24" s="16" t="s">
        <v>256</v>
      </c>
      <c r="D24" s="145">
        <v>2.5</v>
      </c>
      <c r="E24" s="221">
        <v>0</v>
      </c>
      <c r="F24" s="19">
        <f>ROUNDUP((D24*E24),0)</f>
        <v>0</v>
      </c>
      <c r="G24" s="20">
        <v>12.1</v>
      </c>
      <c r="H24" s="136">
        <f>H8</f>
        <v>0</v>
      </c>
      <c r="I24" s="22">
        <f t="shared" si="1"/>
        <v>12.1</v>
      </c>
      <c r="J24" s="17">
        <f t="shared" si="0"/>
        <v>0</v>
      </c>
    </row>
    <row r="25" spans="1:10" x14ac:dyDescent="0.3">
      <c r="A25" s="147"/>
      <c r="B25" s="16" t="s">
        <v>12</v>
      </c>
      <c r="C25" s="148" t="s">
        <v>42</v>
      </c>
      <c r="D25" s="145">
        <v>2.5</v>
      </c>
      <c r="E25" s="221">
        <v>0</v>
      </c>
      <c r="F25" s="19">
        <f>ROUNDUP((D25*E25),0)</f>
        <v>0</v>
      </c>
      <c r="G25" s="20">
        <v>12.1</v>
      </c>
      <c r="H25" s="136">
        <f>H8</f>
        <v>0</v>
      </c>
      <c r="I25" s="22">
        <f t="shared" si="1"/>
        <v>12.1</v>
      </c>
      <c r="J25" s="17">
        <f t="shared" si="0"/>
        <v>0</v>
      </c>
    </row>
    <row r="26" spans="1:10" x14ac:dyDescent="0.3">
      <c r="A26" s="149"/>
      <c r="B26" s="16" t="s">
        <v>35</v>
      </c>
      <c r="C26" s="148" t="s">
        <v>43</v>
      </c>
      <c r="D26" s="29">
        <v>2.5</v>
      </c>
      <c r="E26" s="18">
        <v>0</v>
      </c>
      <c r="F26" s="19">
        <f>ROUNDUP((D26*E26),0)</f>
        <v>0</v>
      </c>
      <c r="G26" s="20">
        <v>12.1</v>
      </c>
      <c r="H26" s="21">
        <f>H8</f>
        <v>0</v>
      </c>
      <c r="I26" s="22">
        <f t="shared" si="1"/>
        <v>12.1</v>
      </c>
      <c r="J26" s="17">
        <f t="shared" si="0"/>
        <v>0</v>
      </c>
    </row>
    <row r="27" spans="1:10" x14ac:dyDescent="0.3">
      <c r="A27" s="30"/>
      <c r="B27" s="30"/>
      <c r="C27" s="151"/>
      <c r="D27" s="37"/>
      <c r="E27" s="32"/>
      <c r="F27" s="173"/>
      <c r="G27" s="174"/>
      <c r="H27" s="42"/>
      <c r="I27" s="36"/>
      <c r="J27" s="37"/>
    </row>
    <row r="28" spans="1:10" x14ac:dyDescent="0.3">
      <c r="A28" s="16" t="s">
        <v>44</v>
      </c>
      <c r="B28" s="146" t="s">
        <v>11</v>
      </c>
      <c r="C28" s="16" t="s">
        <v>49</v>
      </c>
      <c r="D28" s="29">
        <v>0.85</v>
      </c>
      <c r="E28" s="18">
        <v>0</v>
      </c>
      <c r="F28" s="19">
        <f>ROUNDUP((D28*E28),0)</f>
        <v>0</v>
      </c>
      <c r="G28" s="20">
        <v>28.15</v>
      </c>
      <c r="H28" s="21">
        <f>H8</f>
        <v>0</v>
      </c>
      <c r="I28" s="22">
        <f t="shared" si="1"/>
        <v>28.15</v>
      </c>
      <c r="J28" s="17">
        <f t="shared" si="0"/>
        <v>0</v>
      </c>
    </row>
    <row r="29" spans="1:10" x14ac:dyDescent="0.3">
      <c r="A29" s="147"/>
      <c r="B29" s="146" t="s">
        <v>14</v>
      </c>
      <c r="C29" s="16" t="s">
        <v>50</v>
      </c>
      <c r="D29" s="29">
        <v>0.85</v>
      </c>
      <c r="E29" s="18">
        <v>0</v>
      </c>
      <c r="F29" s="19">
        <f>ROUNDUP((D29*E29),0)</f>
        <v>0</v>
      </c>
      <c r="G29" s="20">
        <v>28.15</v>
      </c>
      <c r="H29" s="21">
        <f>H8</f>
        <v>0</v>
      </c>
      <c r="I29" s="22">
        <f t="shared" si="1"/>
        <v>28.15</v>
      </c>
      <c r="J29" s="17">
        <f t="shared" si="0"/>
        <v>0</v>
      </c>
    </row>
    <row r="30" spans="1:10" x14ac:dyDescent="0.3">
      <c r="A30" s="147"/>
      <c r="B30" s="146" t="s">
        <v>254</v>
      </c>
      <c r="C30" s="16" t="s">
        <v>257</v>
      </c>
      <c r="D30" s="29">
        <v>0.85</v>
      </c>
      <c r="E30" s="18">
        <v>0</v>
      </c>
      <c r="F30" s="19">
        <f>ROUNDUP((D30*E30),0)</f>
        <v>0</v>
      </c>
      <c r="G30" s="20">
        <v>28.15</v>
      </c>
      <c r="H30" s="21">
        <f>H8</f>
        <v>0</v>
      </c>
      <c r="I30" s="22">
        <f t="shared" si="1"/>
        <v>28.15</v>
      </c>
      <c r="J30" s="17">
        <f t="shared" si="0"/>
        <v>0</v>
      </c>
    </row>
    <row r="31" spans="1:10" x14ac:dyDescent="0.3">
      <c r="A31" s="147"/>
      <c r="B31" s="201" t="s">
        <v>12</v>
      </c>
      <c r="C31" s="137" t="s">
        <v>51</v>
      </c>
      <c r="D31" s="29">
        <v>0.85</v>
      </c>
      <c r="E31" s="18">
        <v>0</v>
      </c>
      <c r="F31" s="19">
        <f>ROUNDUP((D31*E31),0)</f>
        <v>0</v>
      </c>
      <c r="G31" s="20">
        <v>28.15</v>
      </c>
      <c r="H31" s="21">
        <f>H8</f>
        <v>0</v>
      </c>
      <c r="I31" s="22">
        <f t="shared" si="1"/>
        <v>28.15</v>
      </c>
      <c r="J31" s="17">
        <f>+F31*I31</f>
        <v>0</v>
      </c>
    </row>
    <row r="32" spans="1:10" x14ac:dyDescent="0.3">
      <c r="A32" s="149"/>
      <c r="B32" s="146" t="s">
        <v>35</v>
      </c>
      <c r="C32" s="16" t="s">
        <v>52</v>
      </c>
      <c r="D32" s="29">
        <v>0.85</v>
      </c>
      <c r="E32" s="18">
        <v>0</v>
      </c>
      <c r="F32" s="19">
        <f>ROUNDUP((D32*E32),0)</f>
        <v>0</v>
      </c>
      <c r="G32" s="20">
        <v>28.1</v>
      </c>
      <c r="H32" s="21">
        <f>H8</f>
        <v>0</v>
      </c>
      <c r="I32" s="22">
        <f t="shared" si="1"/>
        <v>28.1</v>
      </c>
      <c r="J32" s="17">
        <f>+F32*I32</f>
        <v>0</v>
      </c>
    </row>
    <row r="33" spans="1:10" x14ac:dyDescent="0.3">
      <c r="A33" s="138"/>
      <c r="B33" s="138"/>
      <c r="C33" s="138"/>
      <c r="D33" s="145"/>
      <c r="E33" s="140"/>
      <c r="F33" s="141"/>
      <c r="G33" s="176"/>
      <c r="H33" s="143"/>
      <c r="I33" s="226"/>
      <c r="J33" s="139"/>
    </row>
    <row r="34" spans="1:10" x14ac:dyDescent="0.3">
      <c r="A34" s="16" t="s">
        <v>61</v>
      </c>
      <c r="B34" s="149" t="s">
        <v>11</v>
      </c>
      <c r="C34" s="190" t="s">
        <v>80</v>
      </c>
      <c r="D34" s="224">
        <v>1</v>
      </c>
      <c r="E34" s="221">
        <v>0</v>
      </c>
      <c r="F34" s="222">
        <f t="shared" ref="F34:F44" si="2">PRODUCT(D34:E34)</f>
        <v>0</v>
      </c>
      <c r="G34" s="191">
        <v>51.3</v>
      </c>
      <c r="H34" s="136">
        <f>H8</f>
        <v>0</v>
      </c>
      <c r="I34" s="228">
        <f t="shared" si="1"/>
        <v>51.3</v>
      </c>
      <c r="J34" s="229">
        <f t="shared" ref="J34:J44" si="3">+F34*I34</f>
        <v>0</v>
      </c>
    </row>
    <row r="35" spans="1:10" x14ac:dyDescent="0.3">
      <c r="A35" s="147"/>
      <c r="B35" s="16" t="s">
        <v>14</v>
      </c>
      <c r="C35" s="171" t="s">
        <v>81</v>
      </c>
      <c r="D35" s="17">
        <v>1</v>
      </c>
      <c r="E35" s="18">
        <v>0</v>
      </c>
      <c r="F35" s="19">
        <f t="shared" si="2"/>
        <v>0</v>
      </c>
      <c r="G35" s="20">
        <v>51.3</v>
      </c>
      <c r="H35" s="136">
        <f>H8</f>
        <v>0</v>
      </c>
      <c r="I35" s="28">
        <f t="shared" si="1"/>
        <v>51.3</v>
      </c>
      <c r="J35" s="29">
        <f t="shared" si="3"/>
        <v>0</v>
      </c>
    </row>
    <row r="36" spans="1:10" x14ac:dyDescent="0.3">
      <c r="A36" s="147"/>
      <c r="B36" s="16" t="s">
        <v>254</v>
      </c>
      <c r="C36" s="171" t="s">
        <v>258</v>
      </c>
      <c r="D36" s="17">
        <v>1</v>
      </c>
      <c r="E36" s="18">
        <v>0</v>
      </c>
      <c r="F36" s="19">
        <f t="shared" si="2"/>
        <v>0</v>
      </c>
      <c r="G36" s="20">
        <v>51.3</v>
      </c>
      <c r="H36" s="136">
        <f>H8</f>
        <v>0</v>
      </c>
      <c r="I36" s="28">
        <f t="shared" si="1"/>
        <v>51.3</v>
      </c>
      <c r="J36" s="29">
        <f t="shared" si="3"/>
        <v>0</v>
      </c>
    </row>
    <row r="37" spans="1:10" x14ac:dyDescent="0.3">
      <c r="A37" s="147"/>
      <c r="B37" s="16" t="s">
        <v>12</v>
      </c>
      <c r="C37" s="148" t="s">
        <v>82</v>
      </c>
      <c r="D37" s="17">
        <v>1</v>
      </c>
      <c r="E37" s="18">
        <v>0</v>
      </c>
      <c r="F37" s="19">
        <f t="shared" si="2"/>
        <v>0</v>
      </c>
      <c r="G37" s="20">
        <v>51.3</v>
      </c>
      <c r="H37" s="136">
        <f>H8</f>
        <v>0</v>
      </c>
      <c r="I37" s="28">
        <f t="shared" si="1"/>
        <v>51.3</v>
      </c>
      <c r="J37" s="29">
        <f t="shared" si="3"/>
        <v>0</v>
      </c>
    </row>
    <row r="38" spans="1:10" x14ac:dyDescent="0.3">
      <c r="A38" s="149"/>
      <c r="B38" s="16" t="s">
        <v>35</v>
      </c>
      <c r="C38" s="16" t="s">
        <v>83</v>
      </c>
      <c r="D38" s="17">
        <v>1</v>
      </c>
      <c r="E38" s="18">
        <v>0</v>
      </c>
      <c r="F38" s="19">
        <f t="shared" si="2"/>
        <v>0</v>
      </c>
      <c r="G38" s="20">
        <v>51.3</v>
      </c>
      <c r="H38" s="136">
        <f>H8</f>
        <v>0</v>
      </c>
      <c r="I38" s="28">
        <f t="shared" si="1"/>
        <v>51.3</v>
      </c>
      <c r="J38" s="29">
        <f t="shared" si="3"/>
        <v>0</v>
      </c>
    </row>
    <row r="39" spans="1:10" x14ac:dyDescent="0.3">
      <c r="A39" s="214"/>
      <c r="B39" s="177"/>
      <c r="C39" s="177"/>
      <c r="D39" s="139"/>
      <c r="E39" s="140"/>
      <c r="F39" s="141"/>
      <c r="G39" s="176"/>
      <c r="H39" s="143"/>
      <c r="I39" s="144"/>
      <c r="J39" s="145"/>
    </row>
    <row r="40" spans="1:10" x14ac:dyDescent="0.3">
      <c r="A40" s="16" t="s">
        <v>260</v>
      </c>
      <c r="B40" s="203" t="s">
        <v>11</v>
      </c>
      <c r="C40" s="190" t="s">
        <v>88</v>
      </c>
      <c r="D40" s="224">
        <v>1</v>
      </c>
      <c r="E40" s="221">
        <v>0</v>
      </c>
      <c r="F40" s="222">
        <f t="shared" si="2"/>
        <v>0</v>
      </c>
      <c r="G40" s="191">
        <v>51.3</v>
      </c>
      <c r="H40" s="136">
        <f>H8</f>
        <v>0</v>
      </c>
      <c r="I40" s="228">
        <f t="shared" ref="I40:I44" si="4">G40-(G40/100*H40)</f>
        <v>51.3</v>
      </c>
      <c r="J40" s="229">
        <f t="shared" si="3"/>
        <v>0</v>
      </c>
    </row>
    <row r="41" spans="1:10" x14ac:dyDescent="0.3">
      <c r="A41" s="147"/>
      <c r="B41" s="146" t="s">
        <v>14</v>
      </c>
      <c r="C41" s="148" t="s">
        <v>89</v>
      </c>
      <c r="D41" s="17">
        <v>1</v>
      </c>
      <c r="E41" s="18">
        <v>0</v>
      </c>
      <c r="F41" s="19">
        <f t="shared" si="2"/>
        <v>0</v>
      </c>
      <c r="G41" s="20">
        <v>51.3</v>
      </c>
      <c r="H41" s="136">
        <f>H8</f>
        <v>0</v>
      </c>
      <c r="I41" s="28">
        <f t="shared" si="4"/>
        <v>51.3</v>
      </c>
      <c r="J41" s="29">
        <f t="shared" si="3"/>
        <v>0</v>
      </c>
    </row>
    <row r="42" spans="1:10" x14ac:dyDescent="0.3">
      <c r="A42" s="147"/>
      <c r="B42" s="16" t="s">
        <v>254</v>
      </c>
      <c r="C42" s="171" t="s">
        <v>259</v>
      </c>
      <c r="D42" s="17">
        <v>1</v>
      </c>
      <c r="E42" s="18">
        <v>0</v>
      </c>
      <c r="F42" s="19">
        <f t="shared" si="2"/>
        <v>0</v>
      </c>
      <c r="G42" s="20">
        <v>51.3</v>
      </c>
      <c r="H42" s="136">
        <f>H8</f>
        <v>0</v>
      </c>
      <c r="I42" s="28">
        <f t="shared" si="4"/>
        <v>51.3</v>
      </c>
      <c r="J42" s="29">
        <f t="shared" si="3"/>
        <v>0</v>
      </c>
    </row>
    <row r="43" spans="1:10" x14ac:dyDescent="0.3">
      <c r="A43" s="147"/>
      <c r="B43" s="146" t="s">
        <v>12</v>
      </c>
      <c r="C43" s="148" t="s">
        <v>90</v>
      </c>
      <c r="D43" s="17">
        <v>1</v>
      </c>
      <c r="E43" s="18">
        <v>0</v>
      </c>
      <c r="F43" s="19">
        <f t="shared" si="2"/>
        <v>0</v>
      </c>
      <c r="G43" s="20">
        <v>51.3</v>
      </c>
      <c r="H43" s="136">
        <f>H8</f>
        <v>0</v>
      </c>
      <c r="I43" s="28">
        <f t="shared" si="4"/>
        <v>51.3</v>
      </c>
      <c r="J43" s="29">
        <f t="shared" si="3"/>
        <v>0</v>
      </c>
    </row>
    <row r="44" spans="1:10" x14ac:dyDescent="0.3">
      <c r="A44" s="149"/>
      <c r="B44" s="146" t="s">
        <v>35</v>
      </c>
      <c r="C44" s="148" t="s">
        <v>91</v>
      </c>
      <c r="D44" s="17">
        <v>1</v>
      </c>
      <c r="E44" s="18">
        <v>0</v>
      </c>
      <c r="F44" s="19">
        <f t="shared" si="2"/>
        <v>0</v>
      </c>
      <c r="G44" s="20">
        <v>51.3</v>
      </c>
      <c r="H44" s="21">
        <f>H8</f>
        <v>0</v>
      </c>
      <c r="I44" s="28">
        <f t="shared" si="4"/>
        <v>51.3</v>
      </c>
      <c r="J44" s="29">
        <f t="shared" si="3"/>
        <v>0</v>
      </c>
    </row>
    <row r="45" spans="1:10" x14ac:dyDescent="0.3">
      <c r="A45" s="162"/>
      <c r="B45" s="30"/>
      <c r="C45" s="151"/>
      <c r="D45" s="31"/>
      <c r="E45" s="161"/>
      <c r="F45" s="33"/>
      <c r="G45" s="34"/>
      <c r="H45" s="35"/>
      <c r="I45" s="36"/>
      <c r="J45" s="37"/>
    </row>
    <row r="46" spans="1:10" x14ac:dyDescent="0.3">
      <c r="A46" s="16" t="s">
        <v>260</v>
      </c>
      <c r="B46" s="16" t="s">
        <v>11</v>
      </c>
      <c r="C46" s="148" t="s">
        <v>265</v>
      </c>
      <c r="D46" s="17">
        <v>1</v>
      </c>
      <c r="E46" s="18">
        <v>0</v>
      </c>
      <c r="F46" s="19">
        <f t="shared" ref="F46:F50" si="5">PRODUCT(D46:E46)</f>
        <v>0</v>
      </c>
      <c r="G46" s="20">
        <v>51.3</v>
      </c>
      <c r="H46" s="21">
        <f>H8</f>
        <v>0</v>
      </c>
      <c r="I46" s="28">
        <f t="shared" ref="I46:I50" si="6">G46-(G46/100*H46)</f>
        <v>51.3</v>
      </c>
      <c r="J46" s="29">
        <f t="shared" ref="J46:J50" si="7">+F46*I46</f>
        <v>0</v>
      </c>
    </row>
    <row r="47" spans="1:10" x14ac:dyDescent="0.3">
      <c r="A47" s="147"/>
      <c r="B47" s="146" t="s">
        <v>14</v>
      </c>
      <c r="C47" s="148" t="s">
        <v>266</v>
      </c>
      <c r="D47" s="17">
        <v>1</v>
      </c>
      <c r="E47" s="18">
        <v>0</v>
      </c>
      <c r="F47" s="19">
        <f t="shared" si="5"/>
        <v>0</v>
      </c>
      <c r="G47" s="20">
        <v>51.3</v>
      </c>
      <c r="H47" s="136">
        <f>H8</f>
        <v>0</v>
      </c>
      <c r="I47" s="28">
        <f t="shared" si="6"/>
        <v>51.3</v>
      </c>
      <c r="J47" s="29">
        <f t="shared" si="7"/>
        <v>0</v>
      </c>
    </row>
    <row r="48" spans="1:10" x14ac:dyDescent="0.3">
      <c r="A48" s="147"/>
      <c r="B48" s="16" t="s">
        <v>254</v>
      </c>
      <c r="C48" s="171" t="s">
        <v>267</v>
      </c>
      <c r="D48" s="17">
        <v>1</v>
      </c>
      <c r="E48" s="18">
        <v>0</v>
      </c>
      <c r="F48" s="19">
        <f t="shared" si="5"/>
        <v>0</v>
      </c>
      <c r="G48" s="20">
        <v>51.3</v>
      </c>
      <c r="H48" s="136">
        <f>H8</f>
        <v>0</v>
      </c>
      <c r="I48" s="28">
        <f t="shared" si="6"/>
        <v>51.3</v>
      </c>
      <c r="J48" s="29">
        <f t="shared" si="7"/>
        <v>0</v>
      </c>
    </row>
    <row r="49" spans="1:10" x14ac:dyDescent="0.3">
      <c r="A49" s="147"/>
      <c r="B49" s="146" t="s">
        <v>12</v>
      </c>
      <c r="C49" s="148" t="s">
        <v>268</v>
      </c>
      <c r="D49" s="17">
        <v>1</v>
      </c>
      <c r="E49" s="18">
        <v>0</v>
      </c>
      <c r="F49" s="19">
        <f t="shared" si="5"/>
        <v>0</v>
      </c>
      <c r="G49" s="20">
        <v>51.3</v>
      </c>
      <c r="H49" s="136">
        <f>H8</f>
        <v>0</v>
      </c>
      <c r="I49" s="28">
        <f t="shared" si="6"/>
        <v>51.3</v>
      </c>
      <c r="J49" s="29">
        <f t="shared" si="7"/>
        <v>0</v>
      </c>
    </row>
    <row r="50" spans="1:10" x14ac:dyDescent="0.3">
      <c r="A50" s="149"/>
      <c r="B50" s="146" t="s">
        <v>35</v>
      </c>
      <c r="C50" s="148" t="s">
        <v>269</v>
      </c>
      <c r="D50" s="17">
        <v>1</v>
      </c>
      <c r="E50" s="18">
        <v>0</v>
      </c>
      <c r="F50" s="19">
        <f t="shared" si="5"/>
        <v>0</v>
      </c>
      <c r="G50" s="20">
        <v>51.3</v>
      </c>
      <c r="H50" s="21">
        <f>H8</f>
        <v>0</v>
      </c>
      <c r="I50" s="28">
        <f t="shared" si="6"/>
        <v>51.3</v>
      </c>
      <c r="J50" s="29">
        <f t="shared" si="7"/>
        <v>0</v>
      </c>
    </row>
    <row r="51" spans="1:10" x14ac:dyDescent="0.3">
      <c r="A51" s="30"/>
      <c r="B51" s="30"/>
      <c r="C51" s="151"/>
      <c r="D51" s="31"/>
      <c r="E51" s="161"/>
      <c r="F51" s="33"/>
      <c r="G51" s="34"/>
      <c r="H51" s="35"/>
      <c r="I51" s="36"/>
      <c r="J51" s="37"/>
    </row>
    <row r="52" spans="1:10" x14ac:dyDescent="0.3">
      <c r="A52" s="16" t="s">
        <v>71</v>
      </c>
      <c r="B52" s="16" t="s">
        <v>11</v>
      </c>
      <c r="C52" s="16" t="s">
        <v>121</v>
      </c>
      <c r="D52" s="17">
        <v>1</v>
      </c>
      <c r="E52" s="18">
        <v>0</v>
      </c>
      <c r="F52" s="19">
        <f t="shared" ref="F52:F56" si="8">PRODUCT(D52:E52)</f>
        <v>0</v>
      </c>
      <c r="G52" s="20">
        <v>35.700000000000003</v>
      </c>
      <c r="H52" s="21">
        <f>H8</f>
        <v>0</v>
      </c>
      <c r="I52" s="28">
        <f t="shared" ref="I52:I56" si="9">G52-(G52/100*H52)</f>
        <v>35.700000000000003</v>
      </c>
      <c r="J52" s="29">
        <f t="shared" ref="J52:J56" si="10">+F52*I52</f>
        <v>0</v>
      </c>
    </row>
    <row r="53" spans="1:10" x14ac:dyDescent="0.3">
      <c r="A53" s="147"/>
      <c r="B53" s="16" t="s">
        <v>14</v>
      </c>
      <c r="C53" s="149" t="s">
        <v>229</v>
      </c>
      <c r="D53" s="17">
        <v>1</v>
      </c>
      <c r="E53" s="18">
        <v>0</v>
      </c>
      <c r="F53" s="19">
        <f t="shared" si="8"/>
        <v>0</v>
      </c>
      <c r="G53" s="20">
        <v>35.700000000000003</v>
      </c>
      <c r="H53" s="136">
        <f>H8</f>
        <v>0</v>
      </c>
      <c r="I53" s="28">
        <f t="shared" si="9"/>
        <v>35.700000000000003</v>
      </c>
      <c r="J53" s="29">
        <f t="shared" si="10"/>
        <v>0</v>
      </c>
    </row>
    <row r="54" spans="1:10" x14ac:dyDescent="0.3">
      <c r="A54" s="147"/>
      <c r="B54" s="16" t="s">
        <v>254</v>
      </c>
      <c r="C54" s="171" t="s">
        <v>270</v>
      </c>
      <c r="D54" s="17">
        <v>1</v>
      </c>
      <c r="E54" s="18">
        <v>0</v>
      </c>
      <c r="F54" s="19">
        <f t="shared" si="8"/>
        <v>0</v>
      </c>
      <c r="G54" s="20">
        <v>35.700000000000003</v>
      </c>
      <c r="H54" s="136">
        <f>H8</f>
        <v>0</v>
      </c>
      <c r="I54" s="28">
        <f t="shared" si="9"/>
        <v>35.700000000000003</v>
      </c>
      <c r="J54" s="29">
        <f t="shared" si="10"/>
        <v>0</v>
      </c>
    </row>
    <row r="55" spans="1:10" x14ac:dyDescent="0.3">
      <c r="A55" s="147"/>
      <c r="B55" s="16" t="s">
        <v>12</v>
      </c>
      <c r="C55" s="148" t="s">
        <v>122</v>
      </c>
      <c r="D55" s="17">
        <v>1</v>
      </c>
      <c r="E55" s="18">
        <v>0</v>
      </c>
      <c r="F55" s="19">
        <f t="shared" si="8"/>
        <v>0</v>
      </c>
      <c r="G55" s="20">
        <v>35.700000000000003</v>
      </c>
      <c r="H55" s="136">
        <f>H8</f>
        <v>0</v>
      </c>
      <c r="I55" s="28">
        <f t="shared" si="9"/>
        <v>35.700000000000003</v>
      </c>
      <c r="J55" s="29">
        <f t="shared" si="10"/>
        <v>0</v>
      </c>
    </row>
    <row r="56" spans="1:10" x14ac:dyDescent="0.3">
      <c r="A56" s="149"/>
      <c r="B56" s="16" t="s">
        <v>35</v>
      </c>
      <c r="C56" s="148" t="s">
        <v>228</v>
      </c>
      <c r="D56" s="17">
        <v>1</v>
      </c>
      <c r="E56" s="18">
        <v>0</v>
      </c>
      <c r="F56" s="19">
        <f t="shared" si="8"/>
        <v>0</v>
      </c>
      <c r="G56" s="20">
        <v>35.700000000000003</v>
      </c>
      <c r="H56" s="21">
        <f>H8</f>
        <v>0</v>
      </c>
      <c r="I56" s="28">
        <f t="shared" si="9"/>
        <v>35.700000000000003</v>
      </c>
      <c r="J56" s="29">
        <f t="shared" si="10"/>
        <v>0</v>
      </c>
    </row>
    <row r="57" spans="1:10" x14ac:dyDescent="0.3">
      <c r="A57" s="30"/>
      <c r="B57" s="30"/>
      <c r="C57" s="151"/>
      <c r="D57" s="31"/>
      <c r="E57" s="161"/>
      <c r="F57" s="33"/>
      <c r="G57" s="34"/>
      <c r="H57" s="35"/>
      <c r="I57" s="36"/>
      <c r="J57" s="37"/>
    </row>
    <row r="58" spans="1:10" x14ac:dyDescent="0.3">
      <c r="A58" s="16" t="s">
        <v>72</v>
      </c>
      <c r="B58" s="16" t="s">
        <v>11</v>
      </c>
      <c r="C58" s="148" t="s">
        <v>127</v>
      </c>
      <c r="D58" s="17">
        <v>1</v>
      </c>
      <c r="E58" s="18">
        <v>0</v>
      </c>
      <c r="F58" s="19">
        <f t="shared" ref="F58:F62" si="11">PRODUCT(D58:E58)</f>
        <v>0</v>
      </c>
      <c r="G58" s="20">
        <v>36.25</v>
      </c>
      <c r="H58" s="21">
        <f>H8</f>
        <v>0</v>
      </c>
      <c r="I58" s="28">
        <f t="shared" ref="I58:I62" si="12">G58-(G58/100*H58)</f>
        <v>36.25</v>
      </c>
      <c r="J58" s="29">
        <f t="shared" ref="J58:J62" si="13">+F58*I58</f>
        <v>0</v>
      </c>
    </row>
    <row r="59" spans="1:10" x14ac:dyDescent="0.3">
      <c r="A59" s="147"/>
      <c r="B59" s="16" t="s">
        <v>14</v>
      </c>
      <c r="C59" s="148" t="s">
        <v>128</v>
      </c>
      <c r="D59" s="17">
        <v>1</v>
      </c>
      <c r="E59" s="18">
        <v>0</v>
      </c>
      <c r="F59" s="19">
        <f t="shared" si="11"/>
        <v>0</v>
      </c>
      <c r="G59" s="20">
        <v>36.25</v>
      </c>
      <c r="H59" s="136">
        <f>H8</f>
        <v>0</v>
      </c>
      <c r="I59" s="28">
        <f t="shared" si="12"/>
        <v>36.25</v>
      </c>
      <c r="J59" s="29">
        <f t="shared" si="13"/>
        <v>0</v>
      </c>
    </row>
    <row r="60" spans="1:10" x14ac:dyDescent="0.3">
      <c r="A60" s="147"/>
      <c r="B60" s="16" t="s">
        <v>254</v>
      </c>
      <c r="C60" s="148" t="s">
        <v>271</v>
      </c>
      <c r="D60" s="17">
        <v>1</v>
      </c>
      <c r="E60" s="18">
        <v>0</v>
      </c>
      <c r="F60" s="19">
        <f t="shared" si="11"/>
        <v>0</v>
      </c>
      <c r="G60" s="20">
        <v>36.25</v>
      </c>
      <c r="H60" s="136">
        <f>H8</f>
        <v>0</v>
      </c>
      <c r="I60" s="28">
        <f t="shared" si="12"/>
        <v>36.25</v>
      </c>
      <c r="J60" s="29">
        <f t="shared" si="13"/>
        <v>0</v>
      </c>
    </row>
    <row r="61" spans="1:10" x14ac:dyDescent="0.3">
      <c r="A61" s="39"/>
      <c r="B61" s="25" t="s">
        <v>12</v>
      </c>
      <c r="C61" s="137" t="s">
        <v>129</v>
      </c>
      <c r="D61" s="17">
        <v>1</v>
      </c>
      <c r="E61" s="18">
        <v>0</v>
      </c>
      <c r="F61" s="19">
        <f t="shared" si="11"/>
        <v>0</v>
      </c>
      <c r="G61" s="20">
        <v>36.25</v>
      </c>
      <c r="H61" s="136">
        <f>H8</f>
        <v>0</v>
      </c>
      <c r="I61" s="28">
        <f t="shared" si="12"/>
        <v>36.25</v>
      </c>
      <c r="J61" s="29">
        <f t="shared" si="13"/>
        <v>0</v>
      </c>
    </row>
    <row r="62" spans="1:10" x14ac:dyDescent="0.3">
      <c r="A62" s="149"/>
      <c r="B62" s="16" t="s">
        <v>35</v>
      </c>
      <c r="C62" s="148" t="s">
        <v>130</v>
      </c>
      <c r="D62" s="17">
        <v>1</v>
      </c>
      <c r="E62" s="18">
        <v>0</v>
      </c>
      <c r="F62" s="19">
        <f t="shared" si="11"/>
        <v>0</v>
      </c>
      <c r="G62" s="20">
        <v>36.25</v>
      </c>
      <c r="H62" s="136">
        <f>H8</f>
        <v>0</v>
      </c>
      <c r="I62" s="28">
        <f t="shared" si="12"/>
        <v>36.25</v>
      </c>
      <c r="J62" s="29">
        <f t="shared" si="13"/>
        <v>0</v>
      </c>
    </row>
    <row r="63" spans="1:10" x14ac:dyDescent="0.3">
      <c r="A63" s="162"/>
      <c r="B63" s="30"/>
      <c r="C63" s="151"/>
      <c r="D63" s="31"/>
      <c r="E63" s="161"/>
      <c r="F63" s="33"/>
      <c r="G63" s="34"/>
      <c r="H63" s="35"/>
      <c r="I63" s="36"/>
      <c r="J63" s="37"/>
    </row>
    <row r="64" spans="1:10" x14ac:dyDescent="0.3">
      <c r="A64" s="16" t="s">
        <v>73</v>
      </c>
      <c r="B64" s="16" t="s">
        <v>11</v>
      </c>
      <c r="C64" s="148" t="s">
        <v>135</v>
      </c>
      <c r="D64" s="17">
        <v>1</v>
      </c>
      <c r="E64" s="18">
        <v>0</v>
      </c>
      <c r="F64" s="19">
        <f t="shared" ref="F64:F68" si="14">PRODUCT(D64:E64)</f>
        <v>0</v>
      </c>
      <c r="G64" s="20">
        <v>36.25</v>
      </c>
      <c r="H64" s="21">
        <f>H8</f>
        <v>0</v>
      </c>
      <c r="I64" s="28">
        <f t="shared" ref="I64:I68" si="15">G64-(G64/100*H64)</f>
        <v>36.25</v>
      </c>
      <c r="J64" s="29">
        <f t="shared" ref="J64:J68" si="16">+F64*I64</f>
        <v>0</v>
      </c>
    </row>
    <row r="65" spans="1:10" x14ac:dyDescent="0.3">
      <c r="A65" s="147"/>
      <c r="B65" s="16" t="s">
        <v>14</v>
      </c>
      <c r="C65" s="148" t="s">
        <v>136</v>
      </c>
      <c r="D65" s="17">
        <v>1</v>
      </c>
      <c r="E65" s="18">
        <v>0</v>
      </c>
      <c r="F65" s="19">
        <f t="shared" si="14"/>
        <v>0</v>
      </c>
      <c r="G65" s="20">
        <v>36.25</v>
      </c>
      <c r="H65" s="136">
        <f>H8</f>
        <v>0</v>
      </c>
      <c r="I65" s="28">
        <f t="shared" si="15"/>
        <v>36.25</v>
      </c>
      <c r="J65" s="29">
        <f t="shared" si="16"/>
        <v>0</v>
      </c>
    </row>
    <row r="66" spans="1:10" x14ac:dyDescent="0.3">
      <c r="A66" s="147"/>
      <c r="B66" s="16" t="s">
        <v>254</v>
      </c>
      <c r="C66" s="148" t="s">
        <v>272</v>
      </c>
      <c r="D66" s="17">
        <v>1</v>
      </c>
      <c r="E66" s="18">
        <v>0</v>
      </c>
      <c r="F66" s="19">
        <f t="shared" si="14"/>
        <v>0</v>
      </c>
      <c r="G66" s="20">
        <v>36.25</v>
      </c>
      <c r="H66" s="136">
        <f>H8</f>
        <v>0</v>
      </c>
      <c r="I66" s="28">
        <f t="shared" si="15"/>
        <v>36.25</v>
      </c>
      <c r="J66" s="29">
        <f t="shared" si="16"/>
        <v>0</v>
      </c>
    </row>
    <row r="67" spans="1:10" x14ac:dyDescent="0.3">
      <c r="A67" s="39"/>
      <c r="B67" s="25" t="s">
        <v>12</v>
      </c>
      <c r="C67" s="137" t="s">
        <v>137</v>
      </c>
      <c r="D67" s="17">
        <v>1</v>
      </c>
      <c r="E67" s="18">
        <v>0</v>
      </c>
      <c r="F67" s="19">
        <f t="shared" si="14"/>
        <v>0</v>
      </c>
      <c r="G67" s="20">
        <v>36.25</v>
      </c>
      <c r="H67" s="136">
        <f>H8</f>
        <v>0</v>
      </c>
      <c r="I67" s="28">
        <f t="shared" si="15"/>
        <v>36.25</v>
      </c>
      <c r="J67" s="29">
        <f t="shared" si="16"/>
        <v>0</v>
      </c>
    </row>
    <row r="68" spans="1:10" x14ac:dyDescent="0.3">
      <c r="A68" s="149"/>
      <c r="B68" s="16" t="s">
        <v>35</v>
      </c>
      <c r="C68" s="148" t="s">
        <v>138</v>
      </c>
      <c r="D68" s="17">
        <v>1</v>
      </c>
      <c r="E68" s="18">
        <v>0</v>
      </c>
      <c r="F68" s="19">
        <f t="shared" si="14"/>
        <v>0</v>
      </c>
      <c r="G68" s="20">
        <v>36.25</v>
      </c>
      <c r="H68" s="136">
        <f>H8</f>
        <v>0</v>
      </c>
      <c r="I68" s="28">
        <f t="shared" si="15"/>
        <v>36.25</v>
      </c>
      <c r="J68" s="29">
        <f t="shared" si="16"/>
        <v>0</v>
      </c>
    </row>
    <row r="69" spans="1:10" x14ac:dyDescent="0.3">
      <c r="A69" s="162"/>
      <c r="B69" s="30"/>
      <c r="C69" s="151"/>
      <c r="D69" s="31"/>
      <c r="E69" s="161"/>
      <c r="F69" s="33"/>
      <c r="G69" s="34"/>
      <c r="H69" s="35"/>
      <c r="I69" s="36"/>
      <c r="J69" s="37"/>
    </row>
    <row r="70" spans="1:10" x14ac:dyDescent="0.3">
      <c r="A70" s="16" t="s">
        <v>53</v>
      </c>
      <c r="B70" s="16" t="s">
        <v>11</v>
      </c>
      <c r="C70" s="171" t="s">
        <v>57</v>
      </c>
      <c r="D70" s="145">
        <v>0.87</v>
      </c>
      <c r="E70" s="41">
        <v>0</v>
      </c>
      <c r="F70" s="19">
        <f>ROUNDUP((D70*E70),0)</f>
        <v>0</v>
      </c>
      <c r="G70" s="20">
        <v>20.55</v>
      </c>
      <c r="H70" s="21">
        <f>H8</f>
        <v>0</v>
      </c>
      <c r="I70" s="28">
        <f t="shared" ref="I70:I74" si="17">G70-(G70/100*H70)</f>
        <v>20.55</v>
      </c>
      <c r="J70" s="29">
        <f t="shared" ref="J70:J74" si="18">+F70*I70</f>
        <v>0</v>
      </c>
    </row>
    <row r="71" spans="1:10" x14ac:dyDescent="0.3">
      <c r="A71" s="147"/>
      <c r="B71" s="146" t="s">
        <v>14</v>
      </c>
      <c r="C71" s="16" t="s">
        <v>58</v>
      </c>
      <c r="D71" s="145">
        <v>0.87</v>
      </c>
      <c r="E71" s="41">
        <v>0</v>
      </c>
      <c r="F71" s="19">
        <f>ROUNDUP((D71*E71),0)</f>
        <v>0</v>
      </c>
      <c r="G71" s="20">
        <v>20.55</v>
      </c>
      <c r="H71" s="136">
        <f>H8</f>
        <v>0</v>
      </c>
      <c r="I71" s="28">
        <f t="shared" si="17"/>
        <v>20.55</v>
      </c>
      <c r="J71" s="29">
        <f t="shared" si="18"/>
        <v>0</v>
      </c>
    </row>
    <row r="72" spans="1:10" x14ac:dyDescent="0.3">
      <c r="A72" s="147"/>
      <c r="B72" s="16" t="s">
        <v>254</v>
      </c>
      <c r="C72" s="16" t="s">
        <v>273</v>
      </c>
      <c r="D72" s="145">
        <v>0.87</v>
      </c>
      <c r="E72" s="41">
        <v>0</v>
      </c>
      <c r="F72" s="19">
        <f>ROUNDUP((D72*E72),0)</f>
        <v>0</v>
      </c>
      <c r="G72" s="20">
        <v>20.55</v>
      </c>
      <c r="H72" s="136">
        <f>H8</f>
        <v>0</v>
      </c>
      <c r="I72" s="28">
        <f t="shared" si="17"/>
        <v>20.55</v>
      </c>
      <c r="J72" s="29">
        <f t="shared" si="18"/>
        <v>0</v>
      </c>
    </row>
    <row r="73" spans="1:10" x14ac:dyDescent="0.3">
      <c r="A73" s="147"/>
      <c r="B73" s="146" t="s">
        <v>12</v>
      </c>
      <c r="C73" s="16" t="s">
        <v>59</v>
      </c>
      <c r="D73" s="145">
        <v>0.87</v>
      </c>
      <c r="E73" s="41">
        <v>0</v>
      </c>
      <c r="F73" s="19">
        <f t="shared" ref="F73:F93" si="19">ROUNDUP((D73*E73),0)</f>
        <v>0</v>
      </c>
      <c r="G73" s="20">
        <v>20.55</v>
      </c>
      <c r="H73" s="136">
        <f>H8</f>
        <v>0</v>
      </c>
      <c r="I73" s="28">
        <f t="shared" si="17"/>
        <v>20.55</v>
      </c>
      <c r="J73" s="29">
        <f t="shared" si="18"/>
        <v>0</v>
      </c>
    </row>
    <row r="74" spans="1:10" x14ac:dyDescent="0.3">
      <c r="A74" s="149"/>
      <c r="B74" s="16" t="s">
        <v>35</v>
      </c>
      <c r="C74" s="16" t="s">
        <v>60</v>
      </c>
      <c r="D74" s="145">
        <v>0.87</v>
      </c>
      <c r="E74" s="41">
        <v>0</v>
      </c>
      <c r="F74" s="19">
        <f t="shared" si="19"/>
        <v>0</v>
      </c>
      <c r="G74" s="20">
        <v>20.55</v>
      </c>
      <c r="H74" s="136">
        <f>H8</f>
        <v>0</v>
      </c>
      <c r="I74" s="28">
        <f t="shared" si="17"/>
        <v>20.55</v>
      </c>
      <c r="J74" s="29">
        <f t="shared" si="18"/>
        <v>0</v>
      </c>
    </row>
    <row r="75" spans="1:10" x14ac:dyDescent="0.3">
      <c r="A75" s="138"/>
      <c r="B75" s="30"/>
      <c r="C75" s="151"/>
      <c r="D75" s="31"/>
      <c r="E75" s="161"/>
      <c r="F75" s="141"/>
      <c r="G75" s="34"/>
      <c r="H75" s="35"/>
      <c r="I75" s="36"/>
      <c r="J75" s="37"/>
    </row>
    <row r="76" spans="1:10" x14ac:dyDescent="0.3">
      <c r="A76" s="290"/>
      <c r="B76" s="146" t="s">
        <v>11</v>
      </c>
      <c r="C76" s="135" t="s">
        <v>248</v>
      </c>
      <c r="D76" s="29">
        <v>0.8</v>
      </c>
      <c r="E76" s="41">
        <v>0</v>
      </c>
      <c r="F76" s="19">
        <f t="shared" si="19"/>
        <v>0</v>
      </c>
      <c r="G76" s="20">
        <v>16.100000000000001</v>
      </c>
      <c r="H76" s="21">
        <f>H8</f>
        <v>0</v>
      </c>
      <c r="I76" s="28">
        <f t="shared" ref="I76:I80" si="20">G76-(G76/100*H76)</f>
        <v>16.100000000000001</v>
      </c>
      <c r="J76" s="29">
        <f t="shared" ref="J76:J80" si="21">+F76*I76</f>
        <v>0</v>
      </c>
    </row>
    <row r="77" spans="1:10" x14ac:dyDescent="0.3">
      <c r="A77" s="290"/>
      <c r="B77" s="146" t="s">
        <v>14</v>
      </c>
      <c r="C77" s="135" t="s">
        <v>275</v>
      </c>
      <c r="D77" s="29">
        <v>0.8</v>
      </c>
      <c r="E77" s="41">
        <v>0</v>
      </c>
      <c r="F77" s="19">
        <f t="shared" si="19"/>
        <v>0</v>
      </c>
      <c r="G77" s="20">
        <v>16.100000000000001</v>
      </c>
      <c r="H77" s="21">
        <f>H8</f>
        <v>0</v>
      </c>
      <c r="I77" s="28">
        <f t="shared" si="20"/>
        <v>16.100000000000001</v>
      </c>
      <c r="J77" s="29">
        <f t="shared" si="21"/>
        <v>0</v>
      </c>
    </row>
    <row r="78" spans="1:10" x14ac:dyDescent="0.3">
      <c r="A78" s="290"/>
      <c r="B78" s="146" t="s">
        <v>254</v>
      </c>
      <c r="C78" s="135" t="s">
        <v>274</v>
      </c>
      <c r="D78" s="29">
        <v>0.8</v>
      </c>
      <c r="E78" s="41">
        <v>0</v>
      </c>
      <c r="F78" s="19">
        <f t="shared" si="19"/>
        <v>0</v>
      </c>
      <c r="G78" s="20">
        <v>16.100000000000001</v>
      </c>
      <c r="H78" s="21">
        <f>H8</f>
        <v>0</v>
      </c>
      <c r="I78" s="28">
        <f t="shared" si="20"/>
        <v>16.100000000000001</v>
      </c>
      <c r="J78" s="29">
        <f t="shared" si="21"/>
        <v>0</v>
      </c>
    </row>
    <row r="79" spans="1:10" x14ac:dyDescent="0.3">
      <c r="A79" s="290"/>
      <c r="B79" s="146" t="s">
        <v>12</v>
      </c>
      <c r="C79" s="16" t="s">
        <v>247</v>
      </c>
      <c r="D79" s="29">
        <v>0.8</v>
      </c>
      <c r="E79" s="41">
        <v>0</v>
      </c>
      <c r="F79" s="19">
        <f t="shared" si="19"/>
        <v>0</v>
      </c>
      <c r="G79" s="20">
        <v>16.100000000000001</v>
      </c>
      <c r="H79" s="21">
        <f>H8</f>
        <v>0</v>
      </c>
      <c r="I79" s="28">
        <f t="shared" si="20"/>
        <v>16.100000000000001</v>
      </c>
      <c r="J79" s="29">
        <f t="shared" si="21"/>
        <v>0</v>
      </c>
    </row>
    <row r="80" spans="1:10" x14ac:dyDescent="0.3">
      <c r="A80" s="291"/>
      <c r="B80" s="146" t="s">
        <v>35</v>
      </c>
      <c r="C80" s="16" t="s">
        <v>249</v>
      </c>
      <c r="D80" s="29">
        <v>0.8</v>
      </c>
      <c r="E80" s="41">
        <v>0</v>
      </c>
      <c r="F80" s="19">
        <f t="shared" si="19"/>
        <v>0</v>
      </c>
      <c r="G80" s="20">
        <v>16.100000000000001</v>
      </c>
      <c r="H80" s="21">
        <f>H8</f>
        <v>0</v>
      </c>
      <c r="I80" s="28">
        <f t="shared" si="20"/>
        <v>16.100000000000001</v>
      </c>
      <c r="J80" s="29">
        <f t="shared" si="21"/>
        <v>0</v>
      </c>
    </row>
    <row r="81" spans="1:10" x14ac:dyDescent="0.3">
      <c r="A81" s="11"/>
      <c r="B81" s="11"/>
      <c r="C81" s="114"/>
      <c r="D81" s="45"/>
      <c r="E81" s="12"/>
      <c r="F81" s="12"/>
      <c r="G81" s="46"/>
      <c r="H81" s="47"/>
      <c r="I81" s="14"/>
      <c r="J81" s="45"/>
    </row>
    <row r="82" spans="1:10" x14ac:dyDescent="0.3">
      <c r="A82" s="199" t="s">
        <v>282</v>
      </c>
      <c r="B82" s="48"/>
      <c r="C82" s="48"/>
      <c r="D82" s="49"/>
      <c r="E82" s="50"/>
      <c r="F82" s="50"/>
      <c r="G82" s="52"/>
      <c r="H82" s="53"/>
      <c r="I82" s="52"/>
      <c r="J82" s="54"/>
    </row>
    <row r="83" spans="1:10" x14ac:dyDescent="0.3">
      <c r="A83" s="16" t="s">
        <v>64</v>
      </c>
      <c r="B83" s="16" t="s">
        <v>11</v>
      </c>
      <c r="C83" s="16" t="s">
        <v>374</v>
      </c>
      <c r="D83" s="17">
        <v>0.9</v>
      </c>
      <c r="E83" s="18">
        <v>0</v>
      </c>
      <c r="F83" s="19">
        <f t="shared" si="19"/>
        <v>0</v>
      </c>
      <c r="G83" s="20">
        <v>21.15</v>
      </c>
      <c r="H83" s="21">
        <f>H8</f>
        <v>0</v>
      </c>
      <c r="I83" s="28">
        <f t="shared" ref="I83:I105" si="22">G83-(G83/100*H83)</f>
        <v>21.15</v>
      </c>
      <c r="J83" s="29">
        <f t="shared" ref="J83:J105" si="23">+F83*I83</f>
        <v>0</v>
      </c>
    </row>
    <row r="84" spans="1:10" x14ac:dyDescent="0.3">
      <c r="A84" s="181"/>
      <c r="B84" s="16" t="s">
        <v>14</v>
      </c>
      <c r="C84" s="16" t="s">
        <v>375</v>
      </c>
      <c r="D84" s="17">
        <v>0.9</v>
      </c>
      <c r="E84" s="18">
        <v>0</v>
      </c>
      <c r="F84" s="19">
        <f t="shared" si="19"/>
        <v>0</v>
      </c>
      <c r="G84" s="20">
        <v>21.15</v>
      </c>
      <c r="H84" s="21">
        <f>H8</f>
        <v>0</v>
      </c>
      <c r="I84" s="28">
        <f t="shared" si="22"/>
        <v>21.15</v>
      </c>
      <c r="J84" s="29">
        <f t="shared" si="23"/>
        <v>0</v>
      </c>
    </row>
    <row r="85" spans="1:10" x14ac:dyDescent="0.3">
      <c r="A85" s="181"/>
      <c r="B85" s="16" t="s">
        <v>254</v>
      </c>
      <c r="C85" s="25" t="s">
        <v>376</v>
      </c>
      <c r="D85" s="17">
        <v>0.9</v>
      </c>
      <c r="E85" s="18">
        <v>0</v>
      </c>
      <c r="F85" s="19">
        <f t="shared" si="19"/>
        <v>0</v>
      </c>
      <c r="G85" s="20">
        <v>21.15</v>
      </c>
      <c r="H85" s="21">
        <f>H8</f>
        <v>0</v>
      </c>
      <c r="I85" s="28">
        <f t="shared" si="22"/>
        <v>21.15</v>
      </c>
      <c r="J85" s="29">
        <f t="shared" si="23"/>
        <v>0</v>
      </c>
    </row>
    <row r="86" spans="1:10" x14ac:dyDescent="0.3">
      <c r="A86" s="212"/>
      <c r="B86" s="25" t="s">
        <v>12</v>
      </c>
      <c r="C86" s="137" t="s">
        <v>377</v>
      </c>
      <c r="D86" s="17">
        <v>0.9</v>
      </c>
      <c r="E86" s="18">
        <v>0</v>
      </c>
      <c r="F86" s="19">
        <f t="shared" si="19"/>
        <v>0</v>
      </c>
      <c r="G86" s="20">
        <v>21.15</v>
      </c>
      <c r="H86" s="21">
        <f>H8</f>
        <v>0</v>
      </c>
      <c r="I86" s="28">
        <f t="shared" si="22"/>
        <v>21.15</v>
      </c>
      <c r="J86" s="29">
        <f t="shared" si="23"/>
        <v>0</v>
      </c>
    </row>
    <row r="87" spans="1:10" x14ac:dyDescent="0.3">
      <c r="A87" s="188"/>
      <c r="B87" s="16" t="s">
        <v>35</v>
      </c>
      <c r="C87" s="16" t="s">
        <v>378</v>
      </c>
      <c r="D87" s="17">
        <v>0.9</v>
      </c>
      <c r="E87" s="18">
        <v>0</v>
      </c>
      <c r="F87" s="19">
        <f t="shared" si="19"/>
        <v>0</v>
      </c>
      <c r="G87" s="20">
        <v>21.15</v>
      </c>
      <c r="H87" s="21">
        <f>H8</f>
        <v>0</v>
      </c>
      <c r="I87" s="28">
        <f t="shared" si="22"/>
        <v>21.15</v>
      </c>
      <c r="J87" s="29">
        <f t="shared" si="23"/>
        <v>0</v>
      </c>
    </row>
    <row r="88" spans="1:10" x14ac:dyDescent="0.3">
      <c r="A88" s="246"/>
      <c r="B88" s="162"/>
      <c r="C88" s="162"/>
      <c r="D88" s="194"/>
      <c r="E88" s="195"/>
      <c r="F88" s="195"/>
      <c r="G88" s="166"/>
      <c r="H88" s="197"/>
      <c r="I88" s="168"/>
      <c r="J88" s="194"/>
    </row>
    <row r="89" spans="1:10" x14ac:dyDescent="0.3">
      <c r="A89" s="16" t="s">
        <v>67</v>
      </c>
      <c r="B89" s="146" t="s">
        <v>11</v>
      </c>
      <c r="C89" s="16" t="s">
        <v>383</v>
      </c>
      <c r="D89" s="17">
        <v>0.9</v>
      </c>
      <c r="E89" s="18">
        <v>0</v>
      </c>
      <c r="F89" s="19">
        <f t="shared" si="19"/>
        <v>0</v>
      </c>
      <c r="G89" s="20">
        <v>21.15</v>
      </c>
      <c r="H89" s="136">
        <f>H8</f>
        <v>0</v>
      </c>
      <c r="I89" s="28">
        <f t="shared" si="22"/>
        <v>21.15</v>
      </c>
      <c r="J89" s="29">
        <f t="shared" si="23"/>
        <v>0</v>
      </c>
    </row>
    <row r="90" spans="1:10" x14ac:dyDescent="0.3">
      <c r="A90" s="181"/>
      <c r="B90" s="146" t="s">
        <v>14</v>
      </c>
      <c r="C90" s="16" t="s">
        <v>384</v>
      </c>
      <c r="D90" s="17">
        <v>0.9</v>
      </c>
      <c r="E90" s="18">
        <v>0</v>
      </c>
      <c r="F90" s="19">
        <f t="shared" si="19"/>
        <v>0</v>
      </c>
      <c r="G90" s="20">
        <v>21.15</v>
      </c>
      <c r="H90" s="136">
        <f>H8</f>
        <v>0</v>
      </c>
      <c r="I90" s="28">
        <f t="shared" si="22"/>
        <v>21.15</v>
      </c>
      <c r="J90" s="29">
        <f t="shared" si="23"/>
        <v>0</v>
      </c>
    </row>
    <row r="91" spans="1:10" x14ac:dyDescent="0.3">
      <c r="A91" s="181"/>
      <c r="B91" s="146" t="s">
        <v>254</v>
      </c>
      <c r="C91" s="43" t="s">
        <v>385</v>
      </c>
      <c r="D91" s="17">
        <v>0.9</v>
      </c>
      <c r="E91" s="18">
        <v>0</v>
      </c>
      <c r="F91" s="19">
        <f t="shared" si="19"/>
        <v>0</v>
      </c>
      <c r="G91" s="20">
        <v>21.15</v>
      </c>
      <c r="H91" s="136">
        <f>H8</f>
        <v>0</v>
      </c>
      <c r="I91" s="28">
        <f t="shared" si="22"/>
        <v>21.15</v>
      </c>
      <c r="J91" s="29">
        <f t="shared" si="23"/>
        <v>0</v>
      </c>
    </row>
    <row r="92" spans="1:10" x14ac:dyDescent="0.3">
      <c r="A92" s="212"/>
      <c r="B92" s="201" t="s">
        <v>12</v>
      </c>
      <c r="C92" s="205" t="s">
        <v>386</v>
      </c>
      <c r="D92" s="17">
        <v>0.9</v>
      </c>
      <c r="E92" s="18">
        <v>0</v>
      </c>
      <c r="F92" s="19">
        <f t="shared" si="19"/>
        <v>0</v>
      </c>
      <c r="G92" s="20">
        <v>21.15</v>
      </c>
      <c r="H92" s="136">
        <f>H8</f>
        <v>0</v>
      </c>
      <c r="I92" s="28">
        <f t="shared" si="22"/>
        <v>21.15</v>
      </c>
      <c r="J92" s="29">
        <f t="shared" si="23"/>
        <v>0</v>
      </c>
    </row>
    <row r="93" spans="1:10" x14ac:dyDescent="0.3">
      <c r="A93" s="188"/>
      <c r="B93" s="146" t="s">
        <v>35</v>
      </c>
      <c r="C93" s="16" t="s">
        <v>387</v>
      </c>
      <c r="D93" s="17">
        <v>0.9</v>
      </c>
      <c r="E93" s="18">
        <v>0</v>
      </c>
      <c r="F93" s="19">
        <f t="shared" si="19"/>
        <v>0</v>
      </c>
      <c r="G93" s="20">
        <v>21.15</v>
      </c>
      <c r="H93" s="136">
        <f>H8</f>
        <v>0</v>
      </c>
      <c r="I93" s="28">
        <f t="shared" si="22"/>
        <v>21.15</v>
      </c>
      <c r="J93" s="29">
        <f t="shared" si="23"/>
        <v>0</v>
      </c>
    </row>
    <row r="94" spans="1:10" x14ac:dyDescent="0.3">
      <c r="A94" s="43"/>
      <c r="B94" s="43"/>
      <c r="C94" s="43"/>
      <c r="D94" s="31"/>
      <c r="E94" s="161"/>
      <c r="F94" s="161"/>
      <c r="G94" s="34"/>
      <c r="H94" s="35"/>
      <c r="I94" s="36"/>
      <c r="J94" s="37"/>
    </row>
    <row r="95" spans="1:10" x14ac:dyDescent="0.3">
      <c r="A95" s="16" t="s">
        <v>68</v>
      </c>
      <c r="B95" s="16" t="s">
        <v>11</v>
      </c>
      <c r="C95" s="288" t="s">
        <v>105</v>
      </c>
      <c r="D95" s="17">
        <v>2.72</v>
      </c>
      <c r="E95" s="18">
        <v>0</v>
      </c>
      <c r="F95" s="19">
        <f t="shared" ref="F95:F117" si="24">ROUNDUP((D95*E95),0)</f>
        <v>0</v>
      </c>
      <c r="G95" s="20">
        <v>14.8</v>
      </c>
      <c r="H95" s="21">
        <f>H8</f>
        <v>0</v>
      </c>
      <c r="I95" s="28">
        <f t="shared" si="22"/>
        <v>14.8</v>
      </c>
      <c r="J95" s="29">
        <f t="shared" si="23"/>
        <v>0</v>
      </c>
    </row>
    <row r="96" spans="1:10" x14ac:dyDescent="0.3">
      <c r="A96" s="147"/>
      <c r="B96" s="146" t="s">
        <v>14</v>
      </c>
      <c r="C96" s="148" t="s">
        <v>106</v>
      </c>
      <c r="D96" s="17">
        <v>2.72</v>
      </c>
      <c r="E96" s="18">
        <v>0</v>
      </c>
      <c r="F96" s="19">
        <f t="shared" si="24"/>
        <v>0</v>
      </c>
      <c r="G96" s="20">
        <v>14.8</v>
      </c>
      <c r="H96" s="136">
        <f>H8</f>
        <v>0</v>
      </c>
      <c r="I96" s="28">
        <f t="shared" si="22"/>
        <v>14.8</v>
      </c>
      <c r="J96" s="29">
        <f t="shared" si="23"/>
        <v>0</v>
      </c>
    </row>
    <row r="97" spans="1:10" x14ac:dyDescent="0.3">
      <c r="A97" s="147"/>
      <c r="B97" s="146" t="s">
        <v>283</v>
      </c>
      <c r="C97" s="148" t="s">
        <v>284</v>
      </c>
      <c r="D97" s="17">
        <v>2.72</v>
      </c>
      <c r="E97" s="18">
        <v>0</v>
      </c>
      <c r="F97" s="19">
        <f t="shared" si="24"/>
        <v>0</v>
      </c>
      <c r="G97" s="20">
        <v>14.8</v>
      </c>
      <c r="H97" s="136">
        <f>H8</f>
        <v>0</v>
      </c>
      <c r="I97" s="28">
        <f t="shared" si="22"/>
        <v>14.8</v>
      </c>
      <c r="J97" s="29">
        <f t="shared" si="23"/>
        <v>0</v>
      </c>
    </row>
    <row r="98" spans="1:10" x14ac:dyDescent="0.3">
      <c r="A98" s="147"/>
      <c r="B98" s="146" t="s">
        <v>12</v>
      </c>
      <c r="C98" s="148" t="s">
        <v>107</v>
      </c>
      <c r="D98" s="17">
        <v>2.72</v>
      </c>
      <c r="E98" s="18">
        <v>0</v>
      </c>
      <c r="F98" s="19">
        <f t="shared" si="24"/>
        <v>0</v>
      </c>
      <c r="G98" s="20">
        <v>14.8</v>
      </c>
      <c r="H98" s="136">
        <f>H8</f>
        <v>0</v>
      </c>
      <c r="I98" s="28">
        <f t="shared" si="22"/>
        <v>14.8</v>
      </c>
      <c r="J98" s="29">
        <f t="shared" si="23"/>
        <v>0</v>
      </c>
    </row>
    <row r="99" spans="1:10" x14ac:dyDescent="0.3">
      <c r="A99" s="149"/>
      <c r="B99" s="146" t="s">
        <v>35</v>
      </c>
      <c r="C99" s="148" t="s">
        <v>108</v>
      </c>
      <c r="D99" s="17">
        <v>2.72</v>
      </c>
      <c r="E99" s="18">
        <v>0</v>
      </c>
      <c r="F99" s="19">
        <f t="shared" si="24"/>
        <v>0</v>
      </c>
      <c r="G99" s="20">
        <v>14.8</v>
      </c>
      <c r="H99" s="136">
        <f>H8</f>
        <v>0</v>
      </c>
      <c r="I99" s="28">
        <f t="shared" si="22"/>
        <v>14.8</v>
      </c>
      <c r="J99" s="29">
        <f t="shared" si="23"/>
        <v>0</v>
      </c>
    </row>
    <row r="100" spans="1:10" x14ac:dyDescent="0.3">
      <c r="A100" s="177"/>
      <c r="B100" s="177"/>
      <c r="C100" s="177"/>
      <c r="D100" s="139"/>
      <c r="E100" s="140"/>
      <c r="F100" s="140"/>
      <c r="G100" s="176"/>
      <c r="H100" s="143"/>
      <c r="I100" s="144"/>
      <c r="J100" s="145"/>
    </row>
    <row r="101" spans="1:10" x14ac:dyDescent="0.3">
      <c r="A101" s="16" t="s">
        <v>70</v>
      </c>
      <c r="B101" s="203" t="s">
        <v>11</v>
      </c>
      <c r="C101" s="190" t="s">
        <v>113</v>
      </c>
      <c r="D101" s="17">
        <v>2.72</v>
      </c>
      <c r="E101" s="18">
        <v>0</v>
      </c>
      <c r="F101" s="19">
        <f t="shared" si="24"/>
        <v>0</v>
      </c>
      <c r="G101" s="191">
        <v>14.8</v>
      </c>
      <c r="H101" s="136">
        <f>H8</f>
        <v>0</v>
      </c>
      <c r="I101" s="28">
        <f t="shared" si="22"/>
        <v>14.8</v>
      </c>
      <c r="J101" s="29">
        <f t="shared" si="23"/>
        <v>0</v>
      </c>
    </row>
    <row r="102" spans="1:10" x14ac:dyDescent="0.3">
      <c r="A102" s="147"/>
      <c r="B102" s="146" t="s">
        <v>14</v>
      </c>
      <c r="C102" s="148" t="s">
        <v>114</v>
      </c>
      <c r="D102" s="17">
        <v>2.72</v>
      </c>
      <c r="E102" s="18">
        <v>0</v>
      </c>
      <c r="F102" s="19">
        <f t="shared" si="24"/>
        <v>0</v>
      </c>
      <c r="G102" s="20">
        <v>14.8</v>
      </c>
      <c r="H102" s="136">
        <f>H8</f>
        <v>0</v>
      </c>
      <c r="I102" s="28">
        <f t="shared" si="22"/>
        <v>14.8</v>
      </c>
      <c r="J102" s="29">
        <f t="shared" si="23"/>
        <v>0</v>
      </c>
    </row>
    <row r="103" spans="1:10" x14ac:dyDescent="0.3">
      <c r="A103" s="147"/>
      <c r="B103" s="146" t="s">
        <v>283</v>
      </c>
      <c r="C103" s="148" t="s">
        <v>285</v>
      </c>
      <c r="D103" s="17">
        <v>2.72</v>
      </c>
      <c r="E103" s="18">
        <v>0</v>
      </c>
      <c r="F103" s="19">
        <f t="shared" si="24"/>
        <v>0</v>
      </c>
      <c r="G103" s="20">
        <v>14.8</v>
      </c>
      <c r="H103" s="136">
        <f>H8</f>
        <v>0</v>
      </c>
      <c r="I103" s="28">
        <f t="shared" si="22"/>
        <v>14.8</v>
      </c>
      <c r="J103" s="29">
        <f t="shared" si="23"/>
        <v>0</v>
      </c>
    </row>
    <row r="104" spans="1:10" x14ac:dyDescent="0.3">
      <c r="A104" s="147"/>
      <c r="B104" s="146" t="s">
        <v>12</v>
      </c>
      <c r="C104" s="148" t="s">
        <v>115</v>
      </c>
      <c r="D104" s="17">
        <v>2.72</v>
      </c>
      <c r="E104" s="18">
        <v>0</v>
      </c>
      <c r="F104" s="19">
        <f t="shared" si="24"/>
        <v>0</v>
      </c>
      <c r="G104" s="20">
        <v>14.8</v>
      </c>
      <c r="H104" s="136">
        <f>H8</f>
        <v>0</v>
      </c>
      <c r="I104" s="28">
        <f t="shared" si="22"/>
        <v>14.8</v>
      </c>
      <c r="J104" s="29">
        <f t="shared" si="23"/>
        <v>0</v>
      </c>
    </row>
    <row r="105" spans="1:10" x14ac:dyDescent="0.3">
      <c r="A105" s="149"/>
      <c r="B105" s="146" t="s">
        <v>35</v>
      </c>
      <c r="C105" s="148" t="s">
        <v>116</v>
      </c>
      <c r="D105" s="17">
        <v>2.72</v>
      </c>
      <c r="E105" s="18">
        <v>0</v>
      </c>
      <c r="F105" s="19">
        <f t="shared" si="24"/>
        <v>0</v>
      </c>
      <c r="G105" s="20">
        <v>14.8</v>
      </c>
      <c r="H105" s="136">
        <f>H8</f>
        <v>0</v>
      </c>
      <c r="I105" s="28">
        <f t="shared" si="22"/>
        <v>14.8</v>
      </c>
      <c r="J105" s="29">
        <f t="shared" si="23"/>
        <v>0</v>
      </c>
    </row>
    <row r="106" spans="1:10" x14ac:dyDescent="0.3">
      <c r="A106" s="30"/>
      <c r="B106" s="153"/>
      <c r="C106" s="216"/>
      <c r="D106" s="154"/>
      <c r="E106" s="155"/>
      <c r="F106" s="155"/>
      <c r="G106" s="200"/>
      <c r="H106" s="35"/>
      <c r="I106" s="158"/>
      <c r="J106" s="183"/>
    </row>
    <row r="107" spans="1:10" x14ac:dyDescent="0.3">
      <c r="A107" s="217" t="s">
        <v>295</v>
      </c>
      <c r="B107" s="146" t="s">
        <v>11</v>
      </c>
      <c r="C107" s="148" t="s">
        <v>290</v>
      </c>
      <c r="D107" s="17">
        <v>1</v>
      </c>
      <c r="E107" s="18">
        <v>0</v>
      </c>
      <c r="F107" s="19">
        <f t="shared" si="24"/>
        <v>0</v>
      </c>
      <c r="G107" s="20">
        <v>9.1999999999999993</v>
      </c>
      <c r="H107" s="21">
        <f>H8</f>
        <v>0</v>
      </c>
      <c r="I107" s="28">
        <f t="shared" ref="I107:I111" si="25">G107-(G107/100*H107)</f>
        <v>9.1999999999999993</v>
      </c>
      <c r="J107" s="29">
        <f t="shared" ref="J107:J111" si="26">+F107*I107</f>
        <v>0</v>
      </c>
    </row>
    <row r="108" spans="1:10" x14ac:dyDescent="0.3">
      <c r="A108" s="147"/>
      <c r="B108" s="146" t="s">
        <v>14</v>
      </c>
      <c r="C108" s="148" t="s">
        <v>289</v>
      </c>
      <c r="D108" s="17">
        <v>1</v>
      </c>
      <c r="E108" s="18">
        <v>0</v>
      </c>
      <c r="F108" s="19">
        <f t="shared" si="24"/>
        <v>0</v>
      </c>
      <c r="G108" s="20">
        <v>9.1999999999999993</v>
      </c>
      <c r="H108" s="21">
        <f>H8</f>
        <v>0</v>
      </c>
      <c r="I108" s="28">
        <f t="shared" si="25"/>
        <v>9.1999999999999993</v>
      </c>
      <c r="J108" s="29">
        <f t="shared" si="26"/>
        <v>0</v>
      </c>
    </row>
    <row r="109" spans="1:10" x14ac:dyDescent="0.3">
      <c r="A109" s="147"/>
      <c r="B109" s="146" t="s">
        <v>283</v>
      </c>
      <c r="C109" s="148" t="s">
        <v>288</v>
      </c>
      <c r="D109" s="17">
        <v>1</v>
      </c>
      <c r="E109" s="18">
        <v>0</v>
      </c>
      <c r="F109" s="19">
        <f t="shared" si="24"/>
        <v>0</v>
      </c>
      <c r="G109" s="20">
        <v>9.1999999999999993</v>
      </c>
      <c r="H109" s="21">
        <f>H8</f>
        <v>0</v>
      </c>
      <c r="I109" s="28">
        <f t="shared" si="25"/>
        <v>9.1999999999999993</v>
      </c>
      <c r="J109" s="29">
        <f t="shared" si="26"/>
        <v>0</v>
      </c>
    </row>
    <row r="110" spans="1:10" x14ac:dyDescent="0.3">
      <c r="A110" s="147"/>
      <c r="B110" s="146" t="s">
        <v>12</v>
      </c>
      <c r="C110" s="135" t="s">
        <v>286</v>
      </c>
      <c r="D110" s="17">
        <v>1</v>
      </c>
      <c r="E110" s="18">
        <v>0</v>
      </c>
      <c r="F110" s="19">
        <f t="shared" si="24"/>
        <v>0</v>
      </c>
      <c r="G110" s="20">
        <v>9.1999999999999993</v>
      </c>
      <c r="H110" s="21">
        <f>H8</f>
        <v>0</v>
      </c>
      <c r="I110" s="28">
        <f t="shared" si="25"/>
        <v>9.1999999999999993</v>
      </c>
      <c r="J110" s="29">
        <f t="shared" si="26"/>
        <v>0</v>
      </c>
    </row>
    <row r="111" spans="1:10" x14ac:dyDescent="0.3">
      <c r="A111" s="149"/>
      <c r="B111" s="146" t="s">
        <v>35</v>
      </c>
      <c r="C111" s="135" t="s">
        <v>287</v>
      </c>
      <c r="D111" s="17">
        <v>1</v>
      </c>
      <c r="E111" s="18">
        <v>0</v>
      </c>
      <c r="F111" s="19">
        <f t="shared" si="24"/>
        <v>0</v>
      </c>
      <c r="G111" s="20">
        <v>9.1999999999999993</v>
      </c>
      <c r="H111" s="21">
        <f>H8</f>
        <v>0</v>
      </c>
      <c r="I111" s="28">
        <f t="shared" si="25"/>
        <v>9.1999999999999993</v>
      </c>
      <c r="J111" s="29">
        <f t="shared" si="26"/>
        <v>0</v>
      </c>
    </row>
    <row r="112" spans="1:10" x14ac:dyDescent="0.3">
      <c r="A112" s="218"/>
      <c r="B112" s="153"/>
      <c r="C112" s="219"/>
      <c r="D112" s="154"/>
      <c r="E112" s="155"/>
      <c r="F112" s="155"/>
      <c r="G112" s="200"/>
      <c r="H112" s="157"/>
      <c r="I112" s="158"/>
      <c r="J112" s="183"/>
    </row>
    <row r="113" spans="1:10" x14ac:dyDescent="0.3">
      <c r="A113" s="217" t="s">
        <v>296</v>
      </c>
      <c r="B113" s="16" t="s">
        <v>11</v>
      </c>
      <c r="C113" s="148" t="s">
        <v>301</v>
      </c>
      <c r="D113" s="17">
        <v>1</v>
      </c>
      <c r="E113" s="18">
        <v>0</v>
      </c>
      <c r="F113" s="19">
        <f t="shared" si="24"/>
        <v>0</v>
      </c>
      <c r="G113" s="20">
        <v>9.1999999999999993</v>
      </c>
      <c r="H113" s="21">
        <f>H8</f>
        <v>0</v>
      </c>
      <c r="I113" s="28">
        <f t="shared" ref="I113:I117" si="27">G113-(G113/100*H113)</f>
        <v>9.1999999999999993</v>
      </c>
      <c r="J113" s="29">
        <f t="shared" ref="J113:J117" si="28">+F113*I113</f>
        <v>0</v>
      </c>
    </row>
    <row r="114" spans="1:10" x14ac:dyDescent="0.3">
      <c r="A114" s="147"/>
      <c r="B114" s="16" t="s">
        <v>14</v>
      </c>
      <c r="C114" s="148" t="s">
        <v>302</v>
      </c>
      <c r="D114" s="17">
        <v>1</v>
      </c>
      <c r="E114" s="18">
        <v>0</v>
      </c>
      <c r="F114" s="19">
        <f t="shared" si="24"/>
        <v>0</v>
      </c>
      <c r="G114" s="20">
        <v>9.1999999999999993</v>
      </c>
      <c r="H114" s="21">
        <f>H8</f>
        <v>0</v>
      </c>
      <c r="I114" s="28">
        <f t="shared" si="27"/>
        <v>9.1999999999999993</v>
      </c>
      <c r="J114" s="29">
        <f t="shared" si="28"/>
        <v>0</v>
      </c>
    </row>
    <row r="115" spans="1:10" x14ac:dyDescent="0.3">
      <c r="A115" s="147"/>
      <c r="B115" s="16" t="s">
        <v>283</v>
      </c>
      <c r="C115" s="148" t="s">
        <v>303</v>
      </c>
      <c r="D115" s="17">
        <v>1</v>
      </c>
      <c r="E115" s="18">
        <v>0</v>
      </c>
      <c r="F115" s="19">
        <f t="shared" si="24"/>
        <v>0</v>
      </c>
      <c r="G115" s="20">
        <v>9.1999999999999993</v>
      </c>
      <c r="H115" s="21">
        <f>H8</f>
        <v>0</v>
      </c>
      <c r="I115" s="28">
        <f t="shared" si="27"/>
        <v>9.1999999999999993</v>
      </c>
      <c r="J115" s="29">
        <f t="shared" si="28"/>
        <v>0</v>
      </c>
    </row>
    <row r="116" spans="1:10" x14ac:dyDescent="0.3">
      <c r="A116" s="39"/>
      <c r="B116" s="16" t="s">
        <v>12</v>
      </c>
      <c r="C116" s="135" t="s">
        <v>304</v>
      </c>
      <c r="D116" s="17">
        <v>1</v>
      </c>
      <c r="E116" s="18">
        <v>0</v>
      </c>
      <c r="F116" s="19">
        <f t="shared" si="24"/>
        <v>0</v>
      </c>
      <c r="G116" s="20">
        <v>9.1999999999999993</v>
      </c>
      <c r="H116" s="21">
        <f>H8</f>
        <v>0</v>
      </c>
      <c r="I116" s="28">
        <f t="shared" si="27"/>
        <v>9.1999999999999993</v>
      </c>
      <c r="J116" s="29">
        <f t="shared" si="28"/>
        <v>0</v>
      </c>
    </row>
    <row r="117" spans="1:10" x14ac:dyDescent="0.3">
      <c r="A117" s="40"/>
      <c r="B117" s="16" t="s">
        <v>35</v>
      </c>
      <c r="C117" s="135" t="s">
        <v>305</v>
      </c>
      <c r="D117" s="17">
        <v>1</v>
      </c>
      <c r="E117" s="18">
        <v>0</v>
      </c>
      <c r="F117" s="19">
        <f t="shared" si="24"/>
        <v>0</v>
      </c>
      <c r="G117" s="20">
        <v>9.1999999999999993</v>
      </c>
      <c r="H117" s="21">
        <f>H8</f>
        <v>0</v>
      </c>
      <c r="I117" s="28">
        <f t="shared" si="27"/>
        <v>9.1999999999999993</v>
      </c>
      <c r="J117" s="29">
        <f t="shared" si="28"/>
        <v>0</v>
      </c>
    </row>
    <row r="118" spans="1:10" x14ac:dyDescent="0.3">
      <c r="A118" s="43"/>
      <c r="B118" s="30"/>
      <c r="C118" s="220"/>
      <c r="D118" s="31"/>
      <c r="E118" s="161"/>
      <c r="F118" s="161"/>
      <c r="G118" s="34"/>
      <c r="H118" s="35"/>
      <c r="I118" s="36"/>
      <c r="J118" s="37"/>
    </row>
    <row r="119" spans="1:10" x14ac:dyDescent="0.3">
      <c r="A119" s="199" t="s">
        <v>306</v>
      </c>
      <c r="B119" s="48"/>
      <c r="C119" s="48"/>
      <c r="D119" s="49"/>
      <c r="E119" s="50"/>
      <c r="F119" s="50"/>
      <c r="G119" s="52"/>
      <c r="H119" s="53"/>
      <c r="I119" s="52"/>
      <c r="J119" s="54"/>
    </row>
    <row r="120" spans="1:10" x14ac:dyDescent="0.3">
      <c r="A120" s="16" t="s">
        <v>205</v>
      </c>
      <c r="B120" s="16" t="s">
        <v>11</v>
      </c>
      <c r="C120" s="16" t="s">
        <v>143</v>
      </c>
      <c r="D120" s="17">
        <v>1</v>
      </c>
      <c r="E120" s="18">
        <v>0</v>
      </c>
      <c r="F120" s="19">
        <f t="shared" ref="F120:F153" si="29">ROUNDUP((D120*E120),0)</f>
        <v>0</v>
      </c>
      <c r="G120" s="20">
        <v>20.6</v>
      </c>
      <c r="H120" s="136">
        <f>H8</f>
        <v>0</v>
      </c>
      <c r="I120" s="28">
        <f t="shared" ref="I120:I127" si="30">G120-(G120/100*H120)</f>
        <v>20.6</v>
      </c>
      <c r="J120" s="29">
        <f>+F120*I120</f>
        <v>0</v>
      </c>
    </row>
    <row r="121" spans="1:10" x14ac:dyDescent="0.3">
      <c r="A121" s="147"/>
      <c r="B121" s="16" t="s">
        <v>14</v>
      </c>
      <c r="C121" s="16" t="s">
        <v>144</v>
      </c>
      <c r="D121" s="17">
        <v>1</v>
      </c>
      <c r="E121" s="18">
        <v>0</v>
      </c>
      <c r="F121" s="19">
        <f t="shared" si="29"/>
        <v>0</v>
      </c>
      <c r="G121" s="20">
        <v>20.6</v>
      </c>
      <c r="H121" s="136">
        <f>H8</f>
        <v>0</v>
      </c>
      <c r="I121" s="28">
        <f t="shared" si="30"/>
        <v>20.6</v>
      </c>
      <c r="J121" s="29">
        <f>+F121*I121</f>
        <v>0</v>
      </c>
    </row>
    <row r="122" spans="1:10" x14ac:dyDescent="0.3">
      <c r="A122" s="147"/>
      <c r="B122" s="16" t="s">
        <v>283</v>
      </c>
      <c r="C122" s="25" t="s">
        <v>307</v>
      </c>
      <c r="D122" s="17">
        <v>1</v>
      </c>
      <c r="E122" s="18">
        <v>0</v>
      </c>
      <c r="F122" s="19">
        <f t="shared" si="29"/>
        <v>0</v>
      </c>
      <c r="G122" s="20">
        <v>20.6</v>
      </c>
      <c r="H122" s="21">
        <f>H8</f>
        <v>0</v>
      </c>
      <c r="I122" s="28">
        <f t="shared" si="30"/>
        <v>20.6</v>
      </c>
      <c r="J122" s="29">
        <f>+F122*I122</f>
        <v>0</v>
      </c>
    </row>
    <row r="123" spans="1:10" x14ac:dyDescent="0.3">
      <c r="A123" s="147"/>
      <c r="B123" s="25" t="s">
        <v>12</v>
      </c>
      <c r="C123" s="137" t="s">
        <v>145</v>
      </c>
      <c r="D123" s="17">
        <v>1</v>
      </c>
      <c r="E123" s="18">
        <v>0</v>
      </c>
      <c r="F123" s="19">
        <f t="shared" si="29"/>
        <v>0</v>
      </c>
      <c r="G123" s="20">
        <v>20.6</v>
      </c>
      <c r="H123" s="21">
        <f>H8</f>
        <v>0</v>
      </c>
      <c r="I123" s="28">
        <f t="shared" si="30"/>
        <v>20.6</v>
      </c>
      <c r="J123" s="29">
        <f>+F123*I123</f>
        <v>0</v>
      </c>
    </row>
    <row r="124" spans="1:10" x14ac:dyDescent="0.3">
      <c r="A124" s="149"/>
      <c r="B124" s="16" t="s">
        <v>35</v>
      </c>
      <c r="C124" s="16" t="s">
        <v>146</v>
      </c>
      <c r="D124" s="17">
        <v>1</v>
      </c>
      <c r="E124" s="18">
        <v>0</v>
      </c>
      <c r="F124" s="19">
        <f t="shared" si="29"/>
        <v>0</v>
      </c>
      <c r="G124" s="20">
        <v>20.6</v>
      </c>
      <c r="H124" s="21">
        <f>H8</f>
        <v>0</v>
      </c>
      <c r="I124" s="28">
        <f t="shared" si="30"/>
        <v>20.6</v>
      </c>
      <c r="J124" s="29">
        <f>+F124*I124</f>
        <v>0</v>
      </c>
    </row>
    <row r="125" spans="1:10" x14ac:dyDescent="0.3">
      <c r="A125" s="162"/>
      <c r="B125" s="162"/>
      <c r="C125" s="162"/>
      <c r="D125" s="163"/>
      <c r="E125" s="164"/>
      <c r="F125" s="141"/>
      <c r="G125" s="166"/>
      <c r="H125" s="167"/>
      <c r="I125" s="168"/>
      <c r="J125" s="194"/>
    </row>
    <row r="126" spans="1:10" x14ac:dyDescent="0.3">
      <c r="A126" s="16" t="s">
        <v>74</v>
      </c>
      <c r="B126" s="16" t="s">
        <v>23</v>
      </c>
      <c r="C126" s="16" t="s">
        <v>147</v>
      </c>
      <c r="D126" s="17">
        <v>0.8</v>
      </c>
      <c r="E126" s="18">
        <v>0</v>
      </c>
      <c r="F126" s="19">
        <f t="shared" si="29"/>
        <v>0</v>
      </c>
      <c r="G126" s="20">
        <v>24.85</v>
      </c>
      <c r="H126" s="136">
        <f>H8</f>
        <v>0</v>
      </c>
      <c r="I126" s="28">
        <f t="shared" si="30"/>
        <v>24.85</v>
      </c>
      <c r="J126" s="29">
        <f>+F126*I126</f>
        <v>0</v>
      </c>
    </row>
    <row r="127" spans="1:10" x14ac:dyDescent="0.3">
      <c r="A127" s="23"/>
      <c r="B127" s="23" t="s">
        <v>75</v>
      </c>
      <c r="C127" s="151" t="s">
        <v>148</v>
      </c>
      <c r="D127" s="206">
        <v>0.8</v>
      </c>
      <c r="E127" s="207">
        <v>0</v>
      </c>
      <c r="F127" s="19">
        <f t="shared" si="29"/>
        <v>0</v>
      </c>
      <c r="G127" s="170">
        <v>24.85</v>
      </c>
      <c r="H127" s="209">
        <f>H8</f>
        <v>0</v>
      </c>
      <c r="I127" s="210">
        <f t="shared" si="30"/>
        <v>24.85</v>
      </c>
      <c r="J127" s="211">
        <f>+F127*I127</f>
        <v>0</v>
      </c>
    </row>
    <row r="128" spans="1:10" x14ac:dyDescent="0.3">
      <c r="A128" s="57"/>
      <c r="B128" s="92"/>
      <c r="C128" s="129"/>
      <c r="D128" s="120"/>
      <c r="E128" s="121"/>
      <c r="F128" s="156"/>
      <c r="G128" s="123"/>
      <c r="H128" s="124"/>
      <c r="I128" s="90"/>
      <c r="J128" s="93"/>
    </row>
    <row r="129" spans="1:10" x14ac:dyDescent="0.3">
      <c r="A129" s="57"/>
      <c r="B129" s="125"/>
      <c r="C129" s="114"/>
      <c r="D129" s="45"/>
      <c r="E129" s="12"/>
      <c r="F129" s="33"/>
      <c r="G129" s="46"/>
      <c r="H129" s="47"/>
      <c r="I129" s="14"/>
      <c r="J129" s="94"/>
    </row>
    <row r="130" spans="1:10" x14ac:dyDescent="0.3">
      <c r="A130" s="57"/>
      <c r="B130" s="204" t="s">
        <v>230</v>
      </c>
      <c r="C130" s="114"/>
      <c r="D130" s="45"/>
      <c r="E130" s="12"/>
      <c r="F130" s="33"/>
      <c r="G130" s="46"/>
      <c r="H130" s="47"/>
      <c r="I130" s="14"/>
      <c r="J130" s="94"/>
    </row>
    <row r="131" spans="1:10" x14ac:dyDescent="0.3">
      <c r="A131" s="63"/>
      <c r="B131" s="95"/>
      <c r="C131" s="96"/>
      <c r="D131" s="84"/>
      <c r="E131" s="115"/>
      <c r="F131" s="165"/>
      <c r="G131" s="117"/>
      <c r="H131" s="118"/>
      <c r="I131" s="83"/>
      <c r="J131" s="97"/>
    </row>
    <row r="132" spans="1:10" x14ac:dyDescent="0.3">
      <c r="A132" s="64"/>
      <c r="B132" s="64"/>
      <c r="C132" s="96"/>
      <c r="D132" s="78"/>
      <c r="E132" s="79"/>
      <c r="F132" s="141"/>
      <c r="G132" s="81"/>
      <c r="H132" s="82"/>
      <c r="I132" s="83"/>
      <c r="J132" s="84"/>
    </row>
    <row r="133" spans="1:10" x14ac:dyDescent="0.3">
      <c r="A133" s="16" t="s">
        <v>149</v>
      </c>
      <c r="B133" s="16" t="s">
        <v>11</v>
      </c>
      <c r="C133" s="16" t="s">
        <v>162</v>
      </c>
      <c r="D133" s="17">
        <v>0.8</v>
      </c>
      <c r="E133" s="18">
        <v>0</v>
      </c>
      <c r="F133" s="19">
        <f t="shared" si="29"/>
        <v>0</v>
      </c>
      <c r="G133" s="20">
        <v>15.05</v>
      </c>
      <c r="H133" s="136">
        <f>H8</f>
        <v>0</v>
      </c>
      <c r="I133" s="28">
        <f t="shared" ref="I133:I168" si="31">G133-(G133/100*H133)</f>
        <v>15.05</v>
      </c>
      <c r="J133" s="29">
        <f t="shared" ref="J133:J168" si="32">+F133*I133</f>
        <v>0</v>
      </c>
    </row>
    <row r="134" spans="1:10" x14ac:dyDescent="0.3">
      <c r="A134" s="147"/>
      <c r="B134" s="16" t="s">
        <v>14</v>
      </c>
      <c r="C134" s="148" t="s">
        <v>163</v>
      </c>
      <c r="D134" s="17">
        <v>0.8</v>
      </c>
      <c r="E134" s="18">
        <v>0</v>
      </c>
      <c r="F134" s="19">
        <f t="shared" si="29"/>
        <v>0</v>
      </c>
      <c r="G134" s="20">
        <v>15.05</v>
      </c>
      <c r="H134" s="136">
        <f>H8</f>
        <v>0</v>
      </c>
      <c r="I134" s="28">
        <f t="shared" si="31"/>
        <v>15.05</v>
      </c>
      <c r="J134" s="29">
        <f t="shared" si="32"/>
        <v>0</v>
      </c>
    </row>
    <row r="135" spans="1:10" x14ac:dyDescent="0.3">
      <c r="A135" s="147"/>
      <c r="B135" s="16" t="s">
        <v>283</v>
      </c>
      <c r="C135" s="148" t="s">
        <v>308</v>
      </c>
      <c r="D135" s="17">
        <v>0.8</v>
      </c>
      <c r="E135" s="18">
        <v>0</v>
      </c>
      <c r="F135" s="19">
        <f t="shared" si="29"/>
        <v>0</v>
      </c>
      <c r="G135" s="20">
        <v>15.05</v>
      </c>
      <c r="H135" s="136">
        <f>H8</f>
        <v>0</v>
      </c>
      <c r="I135" s="28">
        <f t="shared" si="31"/>
        <v>15.05</v>
      </c>
      <c r="J135" s="29">
        <f t="shared" si="32"/>
        <v>0</v>
      </c>
    </row>
    <row r="136" spans="1:10" x14ac:dyDescent="0.3">
      <c r="A136" s="147"/>
      <c r="B136" s="25" t="s">
        <v>12</v>
      </c>
      <c r="C136" s="137" t="s">
        <v>164</v>
      </c>
      <c r="D136" s="17">
        <v>0.8</v>
      </c>
      <c r="E136" s="18">
        <v>0</v>
      </c>
      <c r="F136" s="19">
        <f t="shared" si="29"/>
        <v>0</v>
      </c>
      <c r="G136" s="20">
        <v>15.05</v>
      </c>
      <c r="H136" s="136">
        <f>H8</f>
        <v>0</v>
      </c>
      <c r="I136" s="28">
        <f t="shared" si="31"/>
        <v>15.05</v>
      </c>
      <c r="J136" s="29">
        <f t="shared" si="32"/>
        <v>0</v>
      </c>
    </row>
    <row r="137" spans="1:10" x14ac:dyDescent="0.3">
      <c r="A137" s="149"/>
      <c r="B137" s="16" t="s">
        <v>35</v>
      </c>
      <c r="C137" s="16" t="s">
        <v>165</v>
      </c>
      <c r="D137" s="17">
        <v>0.8</v>
      </c>
      <c r="E137" s="18">
        <v>0</v>
      </c>
      <c r="F137" s="19">
        <f t="shared" si="29"/>
        <v>0</v>
      </c>
      <c r="G137" s="20">
        <v>15.05</v>
      </c>
      <c r="H137" s="136">
        <f>H8</f>
        <v>0</v>
      </c>
      <c r="I137" s="28">
        <f t="shared" si="31"/>
        <v>15.05</v>
      </c>
      <c r="J137" s="29">
        <f t="shared" si="32"/>
        <v>0</v>
      </c>
    </row>
    <row r="138" spans="1:10" x14ac:dyDescent="0.3">
      <c r="A138" s="153"/>
      <c r="B138" s="153"/>
      <c r="C138" s="153"/>
      <c r="D138" s="154"/>
      <c r="E138" s="155"/>
      <c r="F138" s="156"/>
      <c r="G138" s="200"/>
      <c r="H138" s="157"/>
      <c r="I138" s="158"/>
      <c r="J138" s="183"/>
    </row>
    <row r="139" spans="1:10" x14ac:dyDescent="0.3">
      <c r="A139" s="16" t="s">
        <v>63</v>
      </c>
      <c r="B139" s="16" t="s">
        <v>11</v>
      </c>
      <c r="C139" s="25" t="s">
        <v>462</v>
      </c>
      <c r="D139" s="17">
        <v>0.8</v>
      </c>
      <c r="E139" s="18">
        <v>0</v>
      </c>
      <c r="F139" s="19">
        <f t="shared" si="29"/>
        <v>0</v>
      </c>
      <c r="G139" s="20">
        <v>16.8</v>
      </c>
      <c r="H139" s="21">
        <f>H8</f>
        <v>0</v>
      </c>
      <c r="I139" s="28">
        <f t="shared" ref="I139:I143" si="33">G139-(G139/100*H139)</f>
        <v>16.8</v>
      </c>
      <c r="J139" s="29">
        <f t="shared" ref="J139:J143" si="34">+F139*I139</f>
        <v>0</v>
      </c>
    </row>
    <row r="140" spans="1:10" x14ac:dyDescent="0.3">
      <c r="A140" s="147"/>
      <c r="B140" s="146" t="s">
        <v>14</v>
      </c>
      <c r="C140" s="25" t="s">
        <v>463</v>
      </c>
      <c r="D140" s="17">
        <v>0.8</v>
      </c>
      <c r="E140" s="18">
        <v>0</v>
      </c>
      <c r="F140" s="19">
        <f t="shared" si="29"/>
        <v>0</v>
      </c>
      <c r="G140" s="20">
        <v>16.8</v>
      </c>
      <c r="H140" s="136">
        <f>H8</f>
        <v>0</v>
      </c>
      <c r="I140" s="28">
        <f t="shared" si="33"/>
        <v>16.8</v>
      </c>
      <c r="J140" s="29">
        <f t="shared" si="34"/>
        <v>0</v>
      </c>
    </row>
    <row r="141" spans="1:10" x14ac:dyDescent="0.3">
      <c r="A141" s="147"/>
      <c r="B141" s="16" t="s">
        <v>283</v>
      </c>
      <c r="C141" s="137" t="s">
        <v>464</v>
      </c>
      <c r="D141" s="17">
        <v>0.8</v>
      </c>
      <c r="E141" s="18">
        <v>0</v>
      </c>
      <c r="F141" s="19">
        <f t="shared" si="29"/>
        <v>0</v>
      </c>
      <c r="G141" s="20">
        <v>16.8</v>
      </c>
      <c r="H141" s="136">
        <f>H8</f>
        <v>0</v>
      </c>
      <c r="I141" s="28">
        <f t="shared" si="33"/>
        <v>16.8</v>
      </c>
      <c r="J141" s="29">
        <f t="shared" si="34"/>
        <v>0</v>
      </c>
    </row>
    <row r="142" spans="1:10" x14ac:dyDescent="0.3">
      <c r="A142" s="147"/>
      <c r="B142" s="146" t="s">
        <v>12</v>
      </c>
      <c r="C142" s="205" t="s">
        <v>465</v>
      </c>
      <c r="D142" s="17">
        <v>0.8</v>
      </c>
      <c r="E142" s="18">
        <v>0</v>
      </c>
      <c r="F142" s="19">
        <f t="shared" si="29"/>
        <v>0</v>
      </c>
      <c r="G142" s="20">
        <v>16.8</v>
      </c>
      <c r="H142" s="136">
        <f>H8</f>
        <v>0</v>
      </c>
      <c r="I142" s="28">
        <f t="shared" si="33"/>
        <v>16.8</v>
      </c>
      <c r="J142" s="29">
        <f t="shared" si="34"/>
        <v>0</v>
      </c>
    </row>
    <row r="143" spans="1:10" x14ac:dyDescent="0.3">
      <c r="A143" s="149"/>
      <c r="B143" s="146" t="s">
        <v>35</v>
      </c>
      <c r="C143" s="25" t="s">
        <v>466</v>
      </c>
      <c r="D143" s="17">
        <v>0.8</v>
      </c>
      <c r="E143" s="18">
        <v>0</v>
      </c>
      <c r="F143" s="19">
        <f t="shared" si="29"/>
        <v>0</v>
      </c>
      <c r="G143" s="20">
        <v>16.8</v>
      </c>
      <c r="H143" s="136">
        <f>H8</f>
        <v>0</v>
      </c>
      <c r="I143" s="28">
        <f t="shared" si="33"/>
        <v>16.8</v>
      </c>
      <c r="J143" s="29">
        <f t="shared" si="34"/>
        <v>0</v>
      </c>
    </row>
    <row r="144" spans="1:10" x14ac:dyDescent="0.3">
      <c r="A144" s="30"/>
      <c r="B144" s="30"/>
      <c r="C144" s="30"/>
      <c r="D144" s="31"/>
      <c r="E144" s="161"/>
      <c r="F144" s="141"/>
      <c r="G144" s="34"/>
      <c r="H144" s="35"/>
      <c r="I144" s="36"/>
      <c r="J144" s="37"/>
    </row>
    <row r="145" spans="1:10" x14ac:dyDescent="0.3">
      <c r="A145" s="16" t="s">
        <v>310</v>
      </c>
      <c r="B145" s="146" t="s">
        <v>11</v>
      </c>
      <c r="C145" s="135" t="s">
        <v>315</v>
      </c>
      <c r="D145" s="17">
        <v>0.9</v>
      </c>
      <c r="E145" s="18">
        <v>0</v>
      </c>
      <c r="F145" s="19">
        <f t="shared" si="29"/>
        <v>0</v>
      </c>
      <c r="G145" s="20">
        <v>18.55</v>
      </c>
      <c r="H145" s="21">
        <f>H8</f>
        <v>0</v>
      </c>
      <c r="I145" s="28">
        <f t="shared" ref="I145:I149" si="35">G145-(G145/100*H145)</f>
        <v>18.55</v>
      </c>
      <c r="J145" s="29">
        <f t="shared" ref="J145:J149" si="36">+F145*I145</f>
        <v>0</v>
      </c>
    </row>
    <row r="146" spans="1:10" x14ac:dyDescent="0.3">
      <c r="A146" s="147"/>
      <c r="B146" s="146" t="s">
        <v>14</v>
      </c>
      <c r="C146" s="148" t="s">
        <v>314</v>
      </c>
      <c r="D146" s="17">
        <v>0.9</v>
      </c>
      <c r="E146" s="18">
        <v>0</v>
      </c>
      <c r="F146" s="19">
        <f t="shared" si="29"/>
        <v>0</v>
      </c>
      <c r="G146" s="20">
        <v>18.55</v>
      </c>
      <c r="H146" s="21">
        <f>H8</f>
        <v>0</v>
      </c>
      <c r="I146" s="28">
        <f t="shared" si="35"/>
        <v>18.55</v>
      </c>
      <c r="J146" s="29">
        <f t="shared" si="36"/>
        <v>0</v>
      </c>
    </row>
    <row r="147" spans="1:10" x14ac:dyDescent="0.3">
      <c r="A147" s="147"/>
      <c r="B147" s="146" t="s">
        <v>283</v>
      </c>
      <c r="C147" s="148" t="s">
        <v>313</v>
      </c>
      <c r="D147" s="17">
        <v>0.9</v>
      </c>
      <c r="E147" s="18">
        <v>0</v>
      </c>
      <c r="F147" s="19">
        <f t="shared" si="29"/>
        <v>0</v>
      </c>
      <c r="G147" s="20">
        <v>18.55</v>
      </c>
      <c r="H147" s="21">
        <f>H8</f>
        <v>0</v>
      </c>
      <c r="I147" s="28">
        <f t="shared" si="35"/>
        <v>18.55</v>
      </c>
      <c r="J147" s="29">
        <f t="shared" si="36"/>
        <v>0</v>
      </c>
    </row>
    <row r="148" spans="1:10" x14ac:dyDescent="0.3">
      <c r="A148" s="147"/>
      <c r="B148" s="146" t="s">
        <v>12</v>
      </c>
      <c r="C148" s="135" t="s">
        <v>311</v>
      </c>
      <c r="D148" s="17">
        <v>0.9</v>
      </c>
      <c r="E148" s="18">
        <v>0</v>
      </c>
      <c r="F148" s="19">
        <f t="shared" si="29"/>
        <v>0</v>
      </c>
      <c r="G148" s="20">
        <v>18.55</v>
      </c>
      <c r="H148" s="21">
        <f>H8</f>
        <v>0</v>
      </c>
      <c r="I148" s="28">
        <f t="shared" si="35"/>
        <v>18.55</v>
      </c>
      <c r="J148" s="29">
        <f t="shared" si="36"/>
        <v>0</v>
      </c>
    </row>
    <row r="149" spans="1:10" x14ac:dyDescent="0.3">
      <c r="A149" s="149"/>
      <c r="B149" s="146" t="s">
        <v>35</v>
      </c>
      <c r="C149" s="135" t="s">
        <v>312</v>
      </c>
      <c r="D149" s="17">
        <v>0.9</v>
      </c>
      <c r="E149" s="18">
        <v>0</v>
      </c>
      <c r="F149" s="19">
        <f t="shared" si="29"/>
        <v>0</v>
      </c>
      <c r="G149" s="20">
        <v>18.55</v>
      </c>
      <c r="H149" s="21">
        <f>H8</f>
        <v>0</v>
      </c>
      <c r="I149" s="28">
        <f t="shared" si="35"/>
        <v>18.55</v>
      </c>
      <c r="J149" s="29">
        <f t="shared" si="36"/>
        <v>0</v>
      </c>
    </row>
    <row r="150" spans="1:10" x14ac:dyDescent="0.3">
      <c r="A150" s="30"/>
      <c r="B150" s="30"/>
      <c r="C150" s="30"/>
      <c r="D150" s="31"/>
      <c r="E150" s="161"/>
      <c r="F150" s="141"/>
      <c r="G150" s="34"/>
      <c r="H150" s="35"/>
      <c r="I150" s="36"/>
      <c r="J150" s="37"/>
    </row>
    <row r="151" spans="1:10" x14ac:dyDescent="0.3">
      <c r="A151" s="16" t="s">
        <v>319</v>
      </c>
      <c r="B151" s="146" t="s">
        <v>11</v>
      </c>
      <c r="C151" s="135" t="s">
        <v>325</v>
      </c>
      <c r="D151" s="17">
        <v>0.9</v>
      </c>
      <c r="E151" s="18">
        <v>0</v>
      </c>
      <c r="F151" s="19">
        <f t="shared" si="29"/>
        <v>0</v>
      </c>
      <c r="G151" s="20">
        <v>18.55</v>
      </c>
      <c r="H151" s="21">
        <f>H8</f>
        <v>0</v>
      </c>
      <c r="I151" s="28">
        <f t="shared" ref="I151:I155" si="37">G151-(G151/100*H151)</f>
        <v>18.55</v>
      </c>
      <c r="J151" s="29">
        <f t="shared" ref="J151:J155" si="38">+F151*I151</f>
        <v>0</v>
      </c>
    </row>
    <row r="152" spans="1:10" x14ac:dyDescent="0.3">
      <c r="A152" s="147"/>
      <c r="B152" s="146" t="s">
        <v>14</v>
      </c>
      <c r="C152" s="148" t="s">
        <v>326</v>
      </c>
      <c r="D152" s="17">
        <v>0.9</v>
      </c>
      <c r="E152" s="18">
        <v>0</v>
      </c>
      <c r="F152" s="19">
        <f t="shared" si="29"/>
        <v>0</v>
      </c>
      <c r="G152" s="20">
        <v>18.55</v>
      </c>
      <c r="H152" s="21">
        <f>H8</f>
        <v>0</v>
      </c>
      <c r="I152" s="28">
        <f t="shared" si="37"/>
        <v>18.55</v>
      </c>
      <c r="J152" s="29">
        <f t="shared" si="38"/>
        <v>0</v>
      </c>
    </row>
    <row r="153" spans="1:10" x14ac:dyDescent="0.3">
      <c r="A153" s="147"/>
      <c r="B153" s="146" t="s">
        <v>283</v>
      </c>
      <c r="C153" s="148" t="s">
        <v>327</v>
      </c>
      <c r="D153" s="17">
        <v>0.9</v>
      </c>
      <c r="E153" s="18">
        <v>0</v>
      </c>
      <c r="F153" s="19">
        <f t="shared" si="29"/>
        <v>0</v>
      </c>
      <c r="G153" s="20">
        <v>18.55</v>
      </c>
      <c r="H153" s="21">
        <f>H8</f>
        <v>0</v>
      </c>
      <c r="I153" s="28">
        <f t="shared" si="37"/>
        <v>18.55</v>
      </c>
      <c r="J153" s="29">
        <f t="shared" si="38"/>
        <v>0</v>
      </c>
    </row>
    <row r="154" spans="1:10" x14ac:dyDescent="0.3">
      <c r="A154" s="147"/>
      <c r="B154" s="146" t="s">
        <v>12</v>
      </c>
      <c r="C154" s="135" t="s">
        <v>328</v>
      </c>
      <c r="D154" s="17">
        <v>0.9</v>
      </c>
      <c r="E154" s="18">
        <v>0</v>
      </c>
      <c r="F154" s="19">
        <f t="shared" ref="F154:F155" si="39">ROUNDUP((D154*E154),0)</f>
        <v>0</v>
      </c>
      <c r="G154" s="20">
        <v>18.55</v>
      </c>
      <c r="H154" s="21">
        <f>H8</f>
        <v>0</v>
      </c>
      <c r="I154" s="28">
        <f t="shared" si="37"/>
        <v>18.55</v>
      </c>
      <c r="J154" s="29">
        <f t="shared" si="38"/>
        <v>0</v>
      </c>
    </row>
    <row r="155" spans="1:10" x14ac:dyDescent="0.3">
      <c r="A155" s="149"/>
      <c r="B155" s="146" t="s">
        <v>35</v>
      </c>
      <c r="C155" s="135" t="s">
        <v>329</v>
      </c>
      <c r="D155" s="17">
        <v>0.9</v>
      </c>
      <c r="E155" s="18">
        <v>0</v>
      </c>
      <c r="F155" s="19">
        <f t="shared" si="39"/>
        <v>0</v>
      </c>
      <c r="G155" s="20">
        <v>18.55</v>
      </c>
      <c r="H155" s="21">
        <f>H8</f>
        <v>0</v>
      </c>
      <c r="I155" s="28">
        <f t="shared" si="37"/>
        <v>18.55</v>
      </c>
      <c r="J155" s="29">
        <f t="shared" si="38"/>
        <v>0</v>
      </c>
    </row>
    <row r="156" spans="1:10" x14ac:dyDescent="0.3">
      <c r="A156" s="11"/>
      <c r="B156" s="11"/>
      <c r="C156" s="11"/>
      <c r="D156" s="69"/>
      <c r="E156" s="70"/>
      <c r="F156" s="71"/>
      <c r="G156" s="72"/>
      <c r="H156" s="73"/>
      <c r="I156" s="14"/>
      <c r="J156" s="45"/>
    </row>
    <row r="157" spans="1:10" x14ac:dyDescent="0.3">
      <c r="A157" s="16" t="s">
        <v>460</v>
      </c>
      <c r="B157" s="146" t="s">
        <v>11</v>
      </c>
      <c r="C157" s="135" t="s">
        <v>96</v>
      </c>
      <c r="D157" s="17">
        <v>0.77</v>
      </c>
      <c r="E157" s="18">
        <v>0</v>
      </c>
      <c r="F157" s="19">
        <f t="shared" ref="F157:F161" si="40">ROUNDUP((D157*E157),0)</f>
        <v>0</v>
      </c>
      <c r="G157" s="20">
        <v>15.65</v>
      </c>
      <c r="H157" s="21">
        <f>H14</f>
        <v>0</v>
      </c>
      <c r="I157" s="28">
        <f t="shared" ref="I157:I161" si="41">G157-(G157/100*H157)</f>
        <v>15.65</v>
      </c>
      <c r="J157" s="29">
        <f t="shared" ref="J157:J161" si="42">+F157*I157</f>
        <v>0</v>
      </c>
    </row>
    <row r="158" spans="1:10" x14ac:dyDescent="0.3">
      <c r="A158" s="147"/>
      <c r="B158" s="146" t="s">
        <v>14</v>
      </c>
      <c r="C158" s="148" t="s">
        <v>97</v>
      </c>
      <c r="D158" s="17">
        <v>0.77</v>
      </c>
      <c r="E158" s="18">
        <v>0</v>
      </c>
      <c r="F158" s="19">
        <f t="shared" si="40"/>
        <v>0</v>
      </c>
      <c r="G158" s="20">
        <v>15.65</v>
      </c>
      <c r="H158" s="21">
        <f>H14</f>
        <v>0</v>
      </c>
      <c r="I158" s="28">
        <f t="shared" si="41"/>
        <v>15.65</v>
      </c>
      <c r="J158" s="29">
        <f t="shared" si="42"/>
        <v>0</v>
      </c>
    </row>
    <row r="159" spans="1:10" x14ac:dyDescent="0.3">
      <c r="A159" s="147"/>
      <c r="B159" s="146" t="s">
        <v>283</v>
      </c>
      <c r="C159" s="148" t="s">
        <v>309</v>
      </c>
      <c r="D159" s="17">
        <v>0.77</v>
      </c>
      <c r="E159" s="18">
        <v>0</v>
      </c>
      <c r="F159" s="19">
        <f t="shared" si="40"/>
        <v>0</v>
      </c>
      <c r="G159" s="20">
        <v>15.65</v>
      </c>
      <c r="H159" s="21">
        <f>H14</f>
        <v>0</v>
      </c>
      <c r="I159" s="28">
        <f t="shared" si="41"/>
        <v>15.65</v>
      </c>
      <c r="J159" s="29">
        <f t="shared" si="42"/>
        <v>0</v>
      </c>
    </row>
    <row r="160" spans="1:10" x14ac:dyDescent="0.3">
      <c r="A160" s="147"/>
      <c r="B160" s="146" t="s">
        <v>12</v>
      </c>
      <c r="C160" s="135" t="s">
        <v>98</v>
      </c>
      <c r="D160" s="17">
        <v>0.77</v>
      </c>
      <c r="E160" s="18">
        <v>0</v>
      </c>
      <c r="F160" s="19">
        <f t="shared" si="40"/>
        <v>0</v>
      </c>
      <c r="G160" s="20">
        <v>15.65</v>
      </c>
      <c r="H160" s="21">
        <f>H14</f>
        <v>0</v>
      </c>
      <c r="I160" s="28">
        <f t="shared" si="41"/>
        <v>15.65</v>
      </c>
      <c r="J160" s="29">
        <f t="shared" si="42"/>
        <v>0</v>
      </c>
    </row>
    <row r="161" spans="1:10" x14ac:dyDescent="0.3">
      <c r="A161" s="149"/>
      <c r="B161" s="146" t="s">
        <v>35</v>
      </c>
      <c r="C161" s="135" t="s">
        <v>461</v>
      </c>
      <c r="D161" s="17">
        <v>0.77</v>
      </c>
      <c r="E161" s="18">
        <v>0</v>
      </c>
      <c r="F161" s="19">
        <f t="shared" si="40"/>
        <v>0</v>
      </c>
      <c r="G161" s="20">
        <v>15.65</v>
      </c>
      <c r="H161" s="21">
        <f>H14</f>
        <v>0</v>
      </c>
      <c r="I161" s="28">
        <f t="shared" si="41"/>
        <v>15.65</v>
      </c>
      <c r="J161" s="29">
        <f t="shared" si="42"/>
        <v>0</v>
      </c>
    </row>
    <row r="162" spans="1:10" x14ac:dyDescent="0.3">
      <c r="A162" s="11"/>
      <c r="B162" s="11"/>
      <c r="C162" s="11"/>
      <c r="D162" s="69"/>
      <c r="E162" s="70"/>
      <c r="F162" s="71"/>
      <c r="G162" s="72"/>
      <c r="H162" s="73"/>
      <c r="I162" s="14"/>
      <c r="J162" s="45"/>
    </row>
    <row r="163" spans="1:10" x14ac:dyDescent="0.3">
      <c r="A163" s="199" t="s">
        <v>330</v>
      </c>
      <c r="B163" s="48"/>
      <c r="C163" s="48"/>
      <c r="D163" s="49"/>
      <c r="E163" s="50"/>
      <c r="F163" s="51"/>
      <c r="G163" s="52"/>
      <c r="H163" s="53"/>
      <c r="I163" s="52"/>
      <c r="J163" s="54"/>
    </row>
    <row r="164" spans="1:10" x14ac:dyDescent="0.3">
      <c r="A164" s="16" t="s">
        <v>213</v>
      </c>
      <c r="B164" s="149" t="s">
        <v>11</v>
      </c>
      <c r="C164" s="190" t="s">
        <v>170</v>
      </c>
      <c r="D164" s="17">
        <v>1</v>
      </c>
      <c r="E164" s="18">
        <v>0</v>
      </c>
      <c r="F164" s="19">
        <f t="shared" ref="F164:F225" si="43">PRODUCT(D164:E164)</f>
        <v>0</v>
      </c>
      <c r="G164" s="191">
        <v>82</v>
      </c>
      <c r="H164" s="136">
        <f>H8</f>
        <v>0</v>
      </c>
      <c r="I164" s="28">
        <f t="shared" si="31"/>
        <v>82</v>
      </c>
      <c r="J164" s="29">
        <f t="shared" si="32"/>
        <v>0</v>
      </c>
    </row>
    <row r="165" spans="1:10" x14ac:dyDescent="0.3">
      <c r="A165" s="147"/>
      <c r="B165" s="16" t="s">
        <v>14</v>
      </c>
      <c r="C165" s="148" t="s">
        <v>171</v>
      </c>
      <c r="D165" s="17">
        <v>1</v>
      </c>
      <c r="E165" s="18">
        <v>0</v>
      </c>
      <c r="F165" s="19">
        <f t="shared" si="43"/>
        <v>0</v>
      </c>
      <c r="G165" s="20">
        <v>82</v>
      </c>
      <c r="H165" s="136">
        <f>H8</f>
        <v>0</v>
      </c>
      <c r="I165" s="28">
        <f t="shared" si="31"/>
        <v>82</v>
      </c>
      <c r="J165" s="29">
        <f t="shared" si="32"/>
        <v>0</v>
      </c>
    </row>
    <row r="166" spans="1:10" x14ac:dyDescent="0.3">
      <c r="A166" s="147"/>
      <c r="B166" s="16" t="s">
        <v>254</v>
      </c>
      <c r="C166" s="148" t="s">
        <v>331</v>
      </c>
      <c r="D166" s="17">
        <v>1</v>
      </c>
      <c r="E166" s="18">
        <v>0</v>
      </c>
      <c r="F166" s="19">
        <f t="shared" si="43"/>
        <v>0</v>
      </c>
      <c r="G166" s="20">
        <v>82</v>
      </c>
      <c r="H166" s="136">
        <f>H8</f>
        <v>0</v>
      </c>
      <c r="I166" s="28">
        <f t="shared" si="31"/>
        <v>82</v>
      </c>
      <c r="J166" s="29">
        <f t="shared" si="32"/>
        <v>0</v>
      </c>
    </row>
    <row r="167" spans="1:10" x14ac:dyDescent="0.3">
      <c r="A167" s="147"/>
      <c r="B167" s="16" t="s">
        <v>12</v>
      </c>
      <c r="C167" s="148" t="s">
        <v>172</v>
      </c>
      <c r="D167" s="17">
        <v>1</v>
      </c>
      <c r="E167" s="18">
        <v>0</v>
      </c>
      <c r="F167" s="19">
        <f t="shared" si="43"/>
        <v>0</v>
      </c>
      <c r="G167" s="20">
        <v>82</v>
      </c>
      <c r="H167" s="136">
        <f>H8</f>
        <v>0</v>
      </c>
      <c r="I167" s="28">
        <f t="shared" si="31"/>
        <v>82</v>
      </c>
      <c r="J167" s="29">
        <f t="shared" si="32"/>
        <v>0</v>
      </c>
    </row>
    <row r="168" spans="1:10" x14ac:dyDescent="0.3">
      <c r="A168" s="149"/>
      <c r="B168" s="16" t="s">
        <v>35</v>
      </c>
      <c r="C168" s="148" t="s">
        <v>173</v>
      </c>
      <c r="D168" s="17">
        <v>1</v>
      </c>
      <c r="E168" s="18">
        <v>0</v>
      </c>
      <c r="F168" s="19">
        <f t="shared" si="43"/>
        <v>0</v>
      </c>
      <c r="G168" s="20">
        <v>82</v>
      </c>
      <c r="H168" s="136">
        <f>H8</f>
        <v>0</v>
      </c>
      <c r="I168" s="28">
        <f t="shared" si="31"/>
        <v>82</v>
      </c>
      <c r="J168" s="29">
        <f t="shared" si="32"/>
        <v>0</v>
      </c>
    </row>
    <row r="169" spans="1:10" x14ac:dyDescent="0.3">
      <c r="A169" s="177"/>
      <c r="B169" s="177"/>
      <c r="C169" s="175"/>
      <c r="D169" s="139"/>
      <c r="E169" s="140"/>
      <c r="F169" s="141"/>
      <c r="G169" s="176"/>
      <c r="H169" s="143"/>
      <c r="I169" s="144"/>
      <c r="J169" s="145"/>
    </row>
    <row r="170" spans="1:10" x14ac:dyDescent="0.3">
      <c r="A170" s="23" t="s">
        <v>150</v>
      </c>
      <c r="B170" s="23" t="s">
        <v>206</v>
      </c>
      <c r="C170" s="23" t="s">
        <v>174</v>
      </c>
      <c r="D170" s="17">
        <v>1</v>
      </c>
      <c r="E170" s="18">
        <v>0</v>
      </c>
      <c r="F170" s="19">
        <f t="shared" si="43"/>
        <v>0</v>
      </c>
      <c r="G170" s="170">
        <v>4.5999999999999996</v>
      </c>
      <c r="H170" s="136">
        <f>H8</f>
        <v>0</v>
      </c>
      <c r="I170" s="28">
        <f t="shared" ref="I170:I225" si="44">G170-(G170/100*H170)</f>
        <v>4.5999999999999996</v>
      </c>
      <c r="J170" s="29">
        <f t="shared" ref="J170:J225" si="45">+F170*I170</f>
        <v>0</v>
      </c>
    </row>
    <row r="171" spans="1:10" x14ac:dyDescent="0.3">
      <c r="A171" s="113"/>
      <c r="B171" s="92"/>
      <c r="C171" s="119"/>
      <c r="D171" s="120"/>
      <c r="E171" s="121"/>
      <c r="F171" s="122"/>
      <c r="G171" s="123"/>
      <c r="H171" s="124"/>
      <c r="I171" s="90"/>
      <c r="J171" s="93"/>
    </row>
    <row r="172" spans="1:10" x14ac:dyDescent="0.3">
      <c r="A172" s="63"/>
      <c r="B172" s="125"/>
      <c r="C172" s="11"/>
      <c r="D172" s="45"/>
      <c r="E172" s="12"/>
      <c r="F172" s="13"/>
      <c r="G172" s="46"/>
      <c r="H172" s="47"/>
      <c r="I172" s="14"/>
      <c r="J172" s="94"/>
    </row>
    <row r="173" spans="1:10" x14ac:dyDescent="0.3">
      <c r="A173" s="65"/>
      <c r="B173" s="65"/>
      <c r="C173" s="65"/>
      <c r="D173" s="55"/>
      <c r="E173" s="126"/>
      <c r="F173" s="127"/>
      <c r="G173" s="98"/>
      <c r="H173" s="128"/>
      <c r="I173" s="67"/>
      <c r="J173" s="55"/>
    </row>
    <row r="174" spans="1:10" x14ac:dyDescent="0.3">
      <c r="A174" s="16" t="s">
        <v>456</v>
      </c>
      <c r="B174" s="16" t="s">
        <v>11</v>
      </c>
      <c r="C174" s="148" t="s">
        <v>179</v>
      </c>
      <c r="D174" s="17">
        <v>1</v>
      </c>
      <c r="E174" s="18">
        <v>0</v>
      </c>
      <c r="F174" s="19">
        <f t="shared" si="43"/>
        <v>0</v>
      </c>
      <c r="G174" s="20">
        <v>113.95</v>
      </c>
      <c r="H174" s="136">
        <f>H8</f>
        <v>0</v>
      </c>
      <c r="I174" s="28">
        <f t="shared" si="44"/>
        <v>113.95</v>
      </c>
      <c r="J174" s="29">
        <f t="shared" si="45"/>
        <v>0</v>
      </c>
    </row>
    <row r="175" spans="1:10" x14ac:dyDescent="0.3">
      <c r="A175" s="147"/>
      <c r="B175" s="16" t="s">
        <v>14</v>
      </c>
      <c r="C175" s="148" t="s">
        <v>180</v>
      </c>
      <c r="D175" s="17">
        <v>1</v>
      </c>
      <c r="E175" s="18">
        <v>0</v>
      </c>
      <c r="F175" s="19">
        <f t="shared" si="43"/>
        <v>0</v>
      </c>
      <c r="G175" s="20">
        <v>113.95</v>
      </c>
      <c r="H175" s="136">
        <f>H8</f>
        <v>0</v>
      </c>
      <c r="I175" s="28">
        <f t="shared" si="44"/>
        <v>113.95</v>
      </c>
      <c r="J175" s="29">
        <f t="shared" si="45"/>
        <v>0</v>
      </c>
    </row>
    <row r="176" spans="1:10" x14ac:dyDescent="0.3">
      <c r="A176" s="147"/>
      <c r="B176" s="16" t="s">
        <v>254</v>
      </c>
      <c r="C176" s="148" t="s">
        <v>332</v>
      </c>
      <c r="D176" s="17">
        <v>1</v>
      </c>
      <c r="E176" s="18">
        <v>0</v>
      </c>
      <c r="F176" s="19">
        <f t="shared" si="43"/>
        <v>0</v>
      </c>
      <c r="G176" s="20">
        <v>113.95</v>
      </c>
      <c r="H176" s="136">
        <f>H8</f>
        <v>0</v>
      </c>
      <c r="I176" s="28">
        <f t="shared" si="44"/>
        <v>113.95</v>
      </c>
      <c r="J176" s="29">
        <f t="shared" si="45"/>
        <v>0</v>
      </c>
    </row>
    <row r="177" spans="1:10" x14ac:dyDescent="0.3">
      <c r="A177" s="147"/>
      <c r="B177" s="16" t="s">
        <v>12</v>
      </c>
      <c r="C177" s="148" t="s">
        <v>181</v>
      </c>
      <c r="D177" s="17">
        <v>1</v>
      </c>
      <c r="E177" s="18">
        <v>0</v>
      </c>
      <c r="F177" s="19">
        <f t="shared" si="43"/>
        <v>0</v>
      </c>
      <c r="G177" s="20">
        <v>113.95</v>
      </c>
      <c r="H177" s="136">
        <f>H8</f>
        <v>0</v>
      </c>
      <c r="I177" s="28">
        <f t="shared" si="44"/>
        <v>113.95</v>
      </c>
      <c r="J177" s="29">
        <f t="shared" si="45"/>
        <v>0</v>
      </c>
    </row>
    <row r="178" spans="1:10" x14ac:dyDescent="0.3">
      <c r="A178" s="149"/>
      <c r="B178" s="16" t="s">
        <v>35</v>
      </c>
      <c r="C178" s="148" t="s">
        <v>182</v>
      </c>
      <c r="D178" s="17">
        <v>1</v>
      </c>
      <c r="E178" s="18">
        <v>0</v>
      </c>
      <c r="F178" s="19">
        <f t="shared" si="43"/>
        <v>0</v>
      </c>
      <c r="G178" s="20">
        <v>113.95</v>
      </c>
      <c r="H178" s="136">
        <f>H8</f>
        <v>0</v>
      </c>
      <c r="I178" s="28">
        <f t="shared" si="44"/>
        <v>113.95</v>
      </c>
      <c r="J178" s="29">
        <f t="shared" si="45"/>
        <v>0</v>
      </c>
    </row>
    <row r="179" spans="1:10" x14ac:dyDescent="0.3">
      <c r="A179" s="177"/>
      <c r="B179" s="177"/>
      <c r="C179" s="175"/>
      <c r="D179" s="139"/>
      <c r="E179" s="140"/>
      <c r="F179" s="141"/>
      <c r="G179" s="176"/>
      <c r="H179" s="143"/>
      <c r="I179" s="144"/>
      <c r="J179" s="145"/>
    </row>
    <row r="180" spans="1:10" x14ac:dyDescent="0.3">
      <c r="A180" s="16" t="s">
        <v>457</v>
      </c>
      <c r="B180" s="16" t="s">
        <v>11</v>
      </c>
      <c r="C180" s="148" t="s">
        <v>187</v>
      </c>
      <c r="D180" s="17">
        <v>1</v>
      </c>
      <c r="E180" s="18">
        <v>0</v>
      </c>
      <c r="F180" s="19">
        <f t="shared" si="43"/>
        <v>0</v>
      </c>
      <c r="G180" s="20">
        <v>100</v>
      </c>
      <c r="H180" s="136">
        <f>H8</f>
        <v>0</v>
      </c>
      <c r="I180" s="28">
        <f t="shared" si="44"/>
        <v>100</v>
      </c>
      <c r="J180" s="29">
        <f t="shared" si="45"/>
        <v>0</v>
      </c>
    </row>
    <row r="181" spans="1:10" x14ac:dyDescent="0.3">
      <c r="A181" s="147"/>
      <c r="B181" s="16" t="s">
        <v>14</v>
      </c>
      <c r="C181" s="148" t="s">
        <v>188</v>
      </c>
      <c r="D181" s="17">
        <v>1</v>
      </c>
      <c r="E181" s="18">
        <v>0</v>
      </c>
      <c r="F181" s="19">
        <f t="shared" si="43"/>
        <v>0</v>
      </c>
      <c r="G181" s="20">
        <v>100</v>
      </c>
      <c r="H181" s="136">
        <f>H8</f>
        <v>0</v>
      </c>
      <c r="I181" s="28">
        <f t="shared" si="44"/>
        <v>100</v>
      </c>
      <c r="J181" s="29">
        <f t="shared" si="45"/>
        <v>0</v>
      </c>
    </row>
    <row r="182" spans="1:10" x14ac:dyDescent="0.3">
      <c r="A182" s="147"/>
      <c r="B182" s="16" t="s">
        <v>254</v>
      </c>
      <c r="C182" s="148" t="s">
        <v>333</v>
      </c>
      <c r="D182" s="17">
        <v>1</v>
      </c>
      <c r="E182" s="18">
        <v>0</v>
      </c>
      <c r="F182" s="19">
        <f t="shared" si="43"/>
        <v>0</v>
      </c>
      <c r="G182" s="20">
        <v>100</v>
      </c>
      <c r="H182" s="136">
        <f>H8</f>
        <v>0</v>
      </c>
      <c r="I182" s="28">
        <f t="shared" si="44"/>
        <v>100</v>
      </c>
      <c r="J182" s="29">
        <f t="shared" si="45"/>
        <v>0</v>
      </c>
    </row>
    <row r="183" spans="1:10" x14ac:dyDescent="0.3">
      <c r="A183" s="39"/>
      <c r="B183" s="25" t="s">
        <v>12</v>
      </c>
      <c r="C183" s="137" t="s">
        <v>189</v>
      </c>
      <c r="D183" s="17">
        <v>1</v>
      </c>
      <c r="E183" s="18">
        <v>0</v>
      </c>
      <c r="F183" s="19">
        <f t="shared" si="43"/>
        <v>0</v>
      </c>
      <c r="G183" s="20">
        <v>100</v>
      </c>
      <c r="H183" s="136">
        <f>H8</f>
        <v>0</v>
      </c>
      <c r="I183" s="28">
        <f t="shared" si="44"/>
        <v>100</v>
      </c>
      <c r="J183" s="29">
        <f t="shared" si="45"/>
        <v>0</v>
      </c>
    </row>
    <row r="184" spans="1:10" x14ac:dyDescent="0.3">
      <c r="A184" s="149"/>
      <c r="B184" s="16" t="s">
        <v>35</v>
      </c>
      <c r="C184" s="148" t="s">
        <v>190</v>
      </c>
      <c r="D184" s="17">
        <v>1</v>
      </c>
      <c r="E184" s="18">
        <v>0</v>
      </c>
      <c r="F184" s="19">
        <f t="shared" si="43"/>
        <v>0</v>
      </c>
      <c r="G184" s="20">
        <v>100</v>
      </c>
      <c r="H184" s="136">
        <f>H8</f>
        <v>0</v>
      </c>
      <c r="I184" s="28">
        <f t="shared" si="44"/>
        <v>100</v>
      </c>
      <c r="J184" s="29">
        <f t="shared" si="45"/>
        <v>0</v>
      </c>
    </row>
    <row r="185" spans="1:10" x14ac:dyDescent="0.3">
      <c r="A185" s="177"/>
      <c r="B185" s="177"/>
      <c r="C185" s="175"/>
      <c r="D185" s="139"/>
      <c r="E185" s="140"/>
      <c r="F185" s="141"/>
      <c r="G185" s="176"/>
      <c r="H185" s="143"/>
      <c r="I185" s="144"/>
      <c r="J185" s="145"/>
    </row>
    <row r="186" spans="1:10" x14ac:dyDescent="0.3">
      <c r="A186" s="16" t="s">
        <v>341</v>
      </c>
      <c r="B186" s="25" t="s">
        <v>12</v>
      </c>
      <c r="C186" s="137" t="s">
        <v>359</v>
      </c>
      <c r="D186" s="18">
        <v>1</v>
      </c>
      <c r="E186" s="18">
        <v>0</v>
      </c>
      <c r="F186" s="19">
        <f t="shared" ref="F186" si="46">PRODUCT(D186:E186)</f>
        <v>0</v>
      </c>
      <c r="G186" s="20">
        <v>68.2</v>
      </c>
      <c r="H186" s="136">
        <f>H8</f>
        <v>0</v>
      </c>
      <c r="I186" s="28">
        <f t="shared" ref="I186" si="47">G186-(G186/100*H186)</f>
        <v>68.2</v>
      </c>
      <c r="J186" s="29">
        <f t="shared" ref="J186" si="48">+F186*I186</f>
        <v>0</v>
      </c>
    </row>
    <row r="187" spans="1:10" x14ac:dyDescent="0.3">
      <c r="A187" s="147"/>
      <c r="B187" s="274" t="s">
        <v>14</v>
      </c>
      <c r="C187" s="275" t="s">
        <v>357</v>
      </c>
      <c r="D187" s="276" t="s">
        <v>363</v>
      </c>
      <c r="E187" s="276">
        <v>0</v>
      </c>
      <c r="F187" s="270">
        <f t="shared" ref="F187:F190" si="49">PRODUCT(D187:E187)</f>
        <v>0</v>
      </c>
      <c r="G187" s="271">
        <v>68.2</v>
      </c>
      <c r="H187" s="277">
        <f>H8</f>
        <v>0</v>
      </c>
      <c r="I187" s="278">
        <f t="shared" ref="I187:I190" si="50">G187-(G187/100*H187)</f>
        <v>68.2</v>
      </c>
      <c r="J187" s="269">
        <f t="shared" ref="J187:J190" si="51">+F187*I187</f>
        <v>0</v>
      </c>
    </row>
    <row r="188" spans="1:10" x14ac:dyDescent="0.3">
      <c r="A188" s="147"/>
      <c r="B188" s="274" t="s">
        <v>254</v>
      </c>
      <c r="C188" s="275" t="s">
        <v>358</v>
      </c>
      <c r="D188" s="276" t="s">
        <v>363</v>
      </c>
      <c r="E188" s="276">
        <v>0</v>
      </c>
      <c r="F188" s="270">
        <f t="shared" si="49"/>
        <v>0</v>
      </c>
      <c r="G188" s="271">
        <v>68.2</v>
      </c>
      <c r="H188" s="277">
        <f>H8</f>
        <v>0</v>
      </c>
      <c r="I188" s="278">
        <f t="shared" si="50"/>
        <v>68.2</v>
      </c>
      <c r="J188" s="269">
        <f t="shared" si="51"/>
        <v>0</v>
      </c>
    </row>
    <row r="189" spans="1:10" x14ac:dyDescent="0.3">
      <c r="A189" s="147"/>
      <c r="B189" s="25"/>
      <c r="C189" s="137"/>
      <c r="D189" s="18"/>
      <c r="E189" s="18"/>
      <c r="F189" s="19"/>
      <c r="G189" s="20"/>
      <c r="H189" s="136"/>
      <c r="I189" s="28"/>
      <c r="J189" s="29"/>
    </row>
    <row r="190" spans="1:10" x14ac:dyDescent="0.3">
      <c r="A190" s="149"/>
      <c r="B190" s="274" t="s">
        <v>35</v>
      </c>
      <c r="C190" s="275" t="s">
        <v>360</v>
      </c>
      <c r="D190" s="276" t="s">
        <v>363</v>
      </c>
      <c r="E190" s="276">
        <v>0</v>
      </c>
      <c r="F190" s="270">
        <f t="shared" si="49"/>
        <v>0</v>
      </c>
      <c r="G190" s="271">
        <v>68.2</v>
      </c>
      <c r="H190" s="277">
        <f>H8</f>
        <v>0</v>
      </c>
      <c r="I190" s="278">
        <f t="shared" si="50"/>
        <v>68.2</v>
      </c>
      <c r="J190" s="269">
        <f t="shared" si="51"/>
        <v>0</v>
      </c>
    </row>
    <row r="191" spans="1:10" x14ac:dyDescent="0.3">
      <c r="A191" s="303"/>
      <c r="B191" s="304"/>
      <c r="C191" s="305"/>
      <c r="D191" s="306"/>
      <c r="E191" s="306"/>
      <c r="F191" s="307"/>
      <c r="G191" s="308"/>
      <c r="H191" s="309"/>
      <c r="I191" s="310"/>
      <c r="J191" s="311"/>
    </row>
    <row r="192" spans="1:10" x14ac:dyDescent="0.3">
      <c r="A192" s="16" t="s">
        <v>476</v>
      </c>
      <c r="B192" s="25" t="s">
        <v>12</v>
      </c>
      <c r="C192" s="148" t="s">
        <v>475</v>
      </c>
      <c r="D192" s="17">
        <v>1</v>
      </c>
      <c r="E192" s="18">
        <v>0</v>
      </c>
      <c r="F192" s="19">
        <f t="shared" ref="F192" si="52">PRODUCT(D192:E192)</f>
        <v>0</v>
      </c>
      <c r="G192" s="20">
        <v>86.5</v>
      </c>
      <c r="H192" s="21">
        <f>H8</f>
        <v>0</v>
      </c>
      <c r="I192" s="28">
        <f t="shared" ref="I192" si="53">G192-(G192/100*H192)</f>
        <v>86.5</v>
      </c>
      <c r="J192" s="29">
        <f t="shared" ref="J192" si="54">+F192*I192</f>
        <v>0</v>
      </c>
    </row>
    <row r="193" spans="1:10" x14ac:dyDescent="0.3">
      <c r="A193" s="147"/>
      <c r="B193" s="192"/>
      <c r="C193" s="216"/>
      <c r="D193" s="154"/>
      <c r="E193" s="155"/>
      <c r="F193" s="156"/>
      <c r="G193" s="200"/>
      <c r="H193" s="157"/>
      <c r="I193" s="158"/>
      <c r="J193" s="159"/>
    </row>
    <row r="194" spans="1:10" x14ac:dyDescent="0.3">
      <c r="A194" s="147"/>
      <c r="B194" s="160" t="s">
        <v>478</v>
      </c>
      <c r="C194" s="312"/>
      <c r="D194" s="314"/>
      <c r="E194" s="315"/>
      <c r="F194" s="316"/>
      <c r="G194" s="317"/>
      <c r="H194" s="318"/>
      <c r="I194" s="319"/>
      <c r="J194" s="198"/>
    </row>
    <row r="195" spans="1:10" x14ac:dyDescent="0.3">
      <c r="A195" s="39"/>
      <c r="B195" s="266" t="s">
        <v>479</v>
      </c>
      <c r="C195" s="320"/>
      <c r="D195" s="314"/>
      <c r="E195" s="315"/>
      <c r="F195" s="316"/>
      <c r="G195" s="317"/>
      <c r="H195" s="318"/>
      <c r="I195" s="319"/>
      <c r="J195" s="198"/>
    </row>
    <row r="196" spans="1:10" x14ac:dyDescent="0.3">
      <c r="A196" s="149"/>
      <c r="B196" s="193"/>
      <c r="C196" s="232"/>
      <c r="D196" s="163"/>
      <c r="E196" s="164"/>
      <c r="F196" s="165"/>
      <c r="G196" s="215"/>
      <c r="H196" s="167"/>
      <c r="I196" s="168"/>
      <c r="J196" s="169"/>
    </row>
    <row r="197" spans="1:10" x14ac:dyDescent="0.3">
      <c r="A197" s="303"/>
      <c r="B197" s="304"/>
      <c r="C197" s="305"/>
      <c r="D197" s="306"/>
      <c r="E197" s="306"/>
      <c r="F197" s="307"/>
      <c r="G197" s="308"/>
      <c r="H197" s="309"/>
      <c r="I197" s="310"/>
      <c r="J197" s="311"/>
    </row>
    <row r="198" spans="1:10" s="313" customFormat="1" x14ac:dyDescent="0.3">
      <c r="A198" s="16" t="s">
        <v>480</v>
      </c>
      <c r="B198" s="25" t="s">
        <v>12</v>
      </c>
      <c r="C198" s="137" t="s">
        <v>481</v>
      </c>
      <c r="D198" s="18">
        <v>1</v>
      </c>
      <c r="E198" s="18">
        <v>0</v>
      </c>
      <c r="F198" s="19">
        <f t="shared" ref="F198:F200" si="55">PRODUCT(D198:E198)</f>
        <v>0</v>
      </c>
      <c r="G198" s="20">
        <v>75.2</v>
      </c>
      <c r="H198" s="21">
        <f>H8</f>
        <v>0</v>
      </c>
      <c r="I198" s="28">
        <f t="shared" ref="I198:I200" si="56">G198-(G198/100*H198)</f>
        <v>75.2</v>
      </c>
      <c r="J198" s="29">
        <f t="shared" ref="J198:J200" si="57">+F198*I198</f>
        <v>0</v>
      </c>
    </row>
    <row r="199" spans="1:10" s="313" customFormat="1" x14ac:dyDescent="0.3">
      <c r="A199" s="147"/>
      <c r="B199" s="321" t="s">
        <v>14</v>
      </c>
      <c r="C199" s="322" t="s">
        <v>357</v>
      </c>
      <c r="D199" s="323" t="s">
        <v>363</v>
      </c>
      <c r="E199" s="323">
        <v>0</v>
      </c>
      <c r="F199" s="324">
        <f t="shared" si="55"/>
        <v>0</v>
      </c>
      <c r="G199" s="325">
        <v>68.2</v>
      </c>
      <c r="H199" s="326">
        <f>H20</f>
        <v>0</v>
      </c>
      <c r="I199" s="327">
        <f t="shared" si="56"/>
        <v>68.2</v>
      </c>
      <c r="J199" s="328">
        <f t="shared" si="57"/>
        <v>0</v>
      </c>
    </row>
    <row r="200" spans="1:10" s="313" customFormat="1" x14ac:dyDescent="0.3">
      <c r="A200" s="147"/>
      <c r="B200" s="329" t="s">
        <v>254</v>
      </c>
      <c r="C200" s="305" t="s">
        <v>358</v>
      </c>
      <c r="D200" s="306" t="s">
        <v>363</v>
      </c>
      <c r="E200" s="306">
        <v>0</v>
      </c>
      <c r="F200" s="307">
        <f t="shared" si="55"/>
        <v>0</v>
      </c>
      <c r="G200" s="308">
        <v>68.2</v>
      </c>
      <c r="H200" s="309">
        <f>H20</f>
        <v>0</v>
      </c>
      <c r="I200" s="310">
        <f t="shared" si="56"/>
        <v>68.2</v>
      </c>
      <c r="J200" s="330">
        <f t="shared" si="57"/>
        <v>0</v>
      </c>
    </row>
    <row r="201" spans="1:10" x14ac:dyDescent="0.3">
      <c r="A201" s="147"/>
      <c r="B201" s="266"/>
      <c r="C201" s="320"/>
      <c r="D201" s="315"/>
      <c r="E201" s="315"/>
      <c r="F201" s="316"/>
      <c r="G201" s="317"/>
      <c r="H201" s="318"/>
      <c r="I201" s="319"/>
      <c r="J201" s="198"/>
    </row>
    <row r="202" spans="1:10" x14ac:dyDescent="0.3">
      <c r="A202" s="149"/>
      <c r="B202" s="331" t="s">
        <v>35</v>
      </c>
      <c r="C202" s="332" t="s">
        <v>360</v>
      </c>
      <c r="D202" s="333" t="s">
        <v>363</v>
      </c>
      <c r="E202" s="333">
        <v>0</v>
      </c>
      <c r="F202" s="334">
        <f t="shared" ref="F202" si="58">PRODUCT(D202:E202)</f>
        <v>0</v>
      </c>
      <c r="G202" s="335">
        <v>68.2</v>
      </c>
      <c r="H202" s="336">
        <f>H20</f>
        <v>0</v>
      </c>
      <c r="I202" s="337">
        <f t="shared" ref="I202" si="59">G202-(G202/100*H202)</f>
        <v>68.2</v>
      </c>
      <c r="J202" s="338">
        <f t="shared" ref="J202" si="60">+F202*I202</f>
        <v>0</v>
      </c>
    </row>
    <row r="203" spans="1:10" x14ac:dyDescent="0.3">
      <c r="A203" s="11"/>
      <c r="B203" s="11"/>
      <c r="C203" s="11"/>
      <c r="D203" s="45"/>
      <c r="E203" s="12"/>
      <c r="F203" s="13"/>
      <c r="G203" s="46"/>
      <c r="H203" s="47"/>
      <c r="I203" s="14"/>
      <c r="J203" s="45"/>
    </row>
    <row r="204" spans="1:10" x14ac:dyDescent="0.3">
      <c r="A204" s="257" t="s">
        <v>342</v>
      </c>
      <c r="B204" s="250"/>
      <c r="C204" s="250"/>
      <c r="D204" s="251"/>
      <c r="E204" s="252"/>
      <c r="F204" s="253"/>
      <c r="G204" s="254"/>
      <c r="H204" s="255"/>
      <c r="I204" s="254"/>
      <c r="J204" s="256"/>
    </row>
    <row r="205" spans="1:10" x14ac:dyDescent="0.3">
      <c r="A205" s="16" t="s">
        <v>151</v>
      </c>
      <c r="B205" s="16" t="s">
        <v>152</v>
      </c>
      <c r="C205" s="16" t="s">
        <v>191</v>
      </c>
      <c r="D205" s="17">
        <v>1</v>
      </c>
      <c r="E205" s="18">
        <v>0</v>
      </c>
      <c r="F205" s="19">
        <f t="shared" si="43"/>
        <v>0</v>
      </c>
      <c r="G205" s="20">
        <v>46.9</v>
      </c>
      <c r="H205" s="21">
        <f>H8</f>
        <v>0</v>
      </c>
      <c r="I205" s="28">
        <f t="shared" si="44"/>
        <v>46.9</v>
      </c>
      <c r="J205" s="29">
        <f t="shared" si="45"/>
        <v>0</v>
      </c>
    </row>
    <row r="206" spans="1:10" x14ac:dyDescent="0.3">
      <c r="A206" s="23"/>
      <c r="B206" s="192"/>
      <c r="C206" s="153"/>
      <c r="D206" s="183"/>
      <c r="E206" s="184"/>
      <c r="F206" s="185"/>
      <c r="G206" s="186"/>
      <c r="H206" s="187"/>
      <c r="I206" s="158"/>
      <c r="J206" s="159"/>
    </row>
    <row r="207" spans="1:10" x14ac:dyDescent="0.3">
      <c r="A207" s="147"/>
      <c r="B207" s="160"/>
      <c r="C207" s="30"/>
      <c r="D207" s="37"/>
      <c r="E207" s="32"/>
      <c r="F207" s="173"/>
      <c r="G207" s="174"/>
      <c r="H207" s="42"/>
      <c r="I207" s="36"/>
      <c r="J207" s="198"/>
    </row>
    <row r="208" spans="1:10" x14ac:dyDescent="0.3">
      <c r="A208" s="149"/>
      <c r="B208" s="193"/>
      <c r="C208" s="162"/>
      <c r="D208" s="194"/>
      <c r="E208" s="195"/>
      <c r="F208" s="196"/>
      <c r="G208" s="166"/>
      <c r="H208" s="197"/>
      <c r="I208" s="168"/>
      <c r="J208" s="169"/>
    </row>
    <row r="209" spans="1:10" x14ac:dyDescent="0.3">
      <c r="A209" s="23" t="s">
        <v>153</v>
      </c>
      <c r="B209" s="23" t="s">
        <v>154</v>
      </c>
      <c r="C209" s="23" t="s">
        <v>192</v>
      </c>
      <c r="D209" s="17">
        <v>1</v>
      </c>
      <c r="E209" s="18">
        <v>0</v>
      </c>
      <c r="F209" s="19">
        <f t="shared" si="43"/>
        <v>0</v>
      </c>
      <c r="G209" s="170">
        <v>28.75</v>
      </c>
      <c r="H209" s="21">
        <f>H8</f>
        <v>0</v>
      </c>
      <c r="I209" s="28">
        <f t="shared" si="44"/>
        <v>28.75</v>
      </c>
      <c r="J209" s="29">
        <f t="shared" si="45"/>
        <v>0</v>
      </c>
    </row>
    <row r="210" spans="1:10" x14ac:dyDescent="0.3">
      <c r="A210" s="23"/>
      <c r="B210" s="192"/>
      <c r="C210" s="153"/>
      <c r="D210" s="183"/>
      <c r="E210" s="184"/>
      <c r="F210" s="185"/>
      <c r="G210" s="186"/>
      <c r="H210" s="187"/>
      <c r="I210" s="158"/>
      <c r="J210" s="159"/>
    </row>
    <row r="211" spans="1:10" x14ac:dyDescent="0.3">
      <c r="A211" s="147"/>
      <c r="B211" s="160"/>
      <c r="C211" s="30"/>
      <c r="D211" s="37"/>
      <c r="E211" s="32"/>
      <c r="F211" s="173"/>
      <c r="G211" s="174"/>
      <c r="H211" s="42"/>
      <c r="I211" s="36"/>
      <c r="J211" s="198"/>
    </row>
    <row r="212" spans="1:10" x14ac:dyDescent="0.3">
      <c r="A212" s="149"/>
      <c r="B212" s="193"/>
      <c r="C212" s="162"/>
      <c r="D212" s="194"/>
      <c r="E212" s="195"/>
      <c r="F212" s="196"/>
      <c r="G212" s="166"/>
      <c r="H212" s="197"/>
      <c r="I212" s="168"/>
      <c r="J212" s="169"/>
    </row>
    <row r="213" spans="1:10" x14ac:dyDescent="0.3">
      <c r="A213" s="24" t="s">
        <v>347</v>
      </c>
      <c r="B213" s="24" t="s">
        <v>344</v>
      </c>
      <c r="C213" s="24" t="s">
        <v>368</v>
      </c>
      <c r="D213" s="17">
        <v>1</v>
      </c>
      <c r="E213" s="18">
        <v>0</v>
      </c>
      <c r="F213" s="19">
        <f t="shared" si="43"/>
        <v>0</v>
      </c>
      <c r="G213" s="20">
        <v>24.8</v>
      </c>
      <c r="H213" s="136">
        <f>H8</f>
        <v>0</v>
      </c>
      <c r="I213" s="22">
        <f t="shared" si="44"/>
        <v>24.8</v>
      </c>
      <c r="J213" s="17">
        <f t="shared" si="45"/>
        <v>0</v>
      </c>
    </row>
    <row r="214" spans="1:10" x14ac:dyDescent="0.3">
      <c r="A214" s="171" t="s">
        <v>350</v>
      </c>
      <c r="B214" s="171" t="s">
        <v>344</v>
      </c>
      <c r="C214" s="171" t="s">
        <v>369</v>
      </c>
      <c r="D214" s="17">
        <v>1</v>
      </c>
      <c r="E214" s="18">
        <v>0</v>
      </c>
      <c r="F214" s="19">
        <f t="shared" si="43"/>
        <v>0</v>
      </c>
      <c r="G214" s="20">
        <v>24.8</v>
      </c>
      <c r="H214" s="136">
        <f>H8</f>
        <v>0</v>
      </c>
      <c r="I214" s="28">
        <f t="shared" si="44"/>
        <v>24.8</v>
      </c>
      <c r="J214" s="29">
        <f t="shared" si="45"/>
        <v>0</v>
      </c>
    </row>
    <row r="215" spans="1:10" x14ac:dyDescent="0.3">
      <c r="A215" s="100"/>
      <c r="B215" s="285" t="s">
        <v>439</v>
      </c>
      <c r="C215" s="258"/>
      <c r="D215" s="120"/>
      <c r="E215" s="121"/>
      <c r="F215" s="122"/>
      <c r="G215" s="123"/>
      <c r="H215" s="124"/>
      <c r="I215" s="90"/>
      <c r="J215" s="93"/>
    </row>
    <row r="216" spans="1:10" x14ac:dyDescent="0.3">
      <c r="A216" s="101"/>
      <c r="B216" s="259"/>
      <c r="C216" s="260"/>
      <c r="D216" s="45"/>
      <c r="E216" s="12"/>
      <c r="F216" s="13"/>
      <c r="G216" s="46"/>
      <c r="H216" s="47"/>
      <c r="I216" s="14"/>
      <c r="J216" s="94"/>
    </row>
    <row r="217" spans="1:10" x14ac:dyDescent="0.3">
      <c r="A217" s="102"/>
      <c r="B217" s="261"/>
      <c r="C217" s="262"/>
      <c r="D217" s="45"/>
      <c r="E217" s="12"/>
      <c r="F217" s="13"/>
      <c r="G217" s="263"/>
      <c r="H217" s="47"/>
      <c r="I217" s="14"/>
      <c r="J217" s="94"/>
    </row>
    <row r="218" spans="1:10" x14ac:dyDescent="0.3">
      <c r="A218" s="281" t="s">
        <v>434</v>
      </c>
      <c r="B218" s="171" t="s">
        <v>435</v>
      </c>
      <c r="C218" s="171" t="s">
        <v>436</v>
      </c>
      <c r="D218" s="17">
        <v>1</v>
      </c>
      <c r="E218" s="18">
        <v>0</v>
      </c>
      <c r="F218" s="19">
        <f>PRODUCT(D218:E218)</f>
        <v>0</v>
      </c>
      <c r="G218" s="20">
        <v>37</v>
      </c>
      <c r="H218" s="21">
        <f>H8</f>
        <v>0</v>
      </c>
      <c r="I218" s="28">
        <f>G218-(G218/100*H218)</f>
        <v>37</v>
      </c>
      <c r="J218" s="29">
        <f>+F218*I218</f>
        <v>0</v>
      </c>
    </row>
    <row r="219" spans="1:10" x14ac:dyDescent="0.3">
      <c r="A219" s="102"/>
      <c r="B219" s="171" t="s">
        <v>435</v>
      </c>
      <c r="C219" s="171" t="s">
        <v>437</v>
      </c>
      <c r="D219" s="29">
        <v>1</v>
      </c>
      <c r="E219" s="41">
        <v>0</v>
      </c>
      <c r="F219" s="282">
        <f>PRODUCT(D219:E219)</f>
        <v>0</v>
      </c>
      <c r="G219" s="283">
        <v>37</v>
      </c>
      <c r="H219" s="284">
        <f>H8</f>
        <v>0</v>
      </c>
      <c r="I219" s="28">
        <f>G219-(G219/100*H219)</f>
        <v>37</v>
      </c>
      <c r="J219" s="29">
        <f>+F219*I219</f>
        <v>0</v>
      </c>
    </row>
    <row r="220" spans="1:10" x14ac:dyDescent="0.3">
      <c r="A220" s="102"/>
      <c r="B220" s="261" t="s">
        <v>438</v>
      </c>
      <c r="C220" s="262"/>
      <c r="D220" s="45"/>
      <c r="E220" s="12"/>
      <c r="F220" s="13"/>
      <c r="G220" s="263"/>
      <c r="H220" s="47"/>
      <c r="I220" s="14"/>
      <c r="J220" s="94"/>
    </row>
    <row r="221" spans="1:10" x14ac:dyDescent="0.3">
      <c r="A221" s="102"/>
      <c r="B221" s="261"/>
      <c r="C221" s="262"/>
      <c r="D221" s="45"/>
      <c r="E221" s="12"/>
      <c r="F221" s="13"/>
      <c r="G221" s="263"/>
      <c r="H221" s="47"/>
      <c r="I221" s="14"/>
      <c r="J221" s="94"/>
    </row>
    <row r="222" spans="1:10" x14ac:dyDescent="0.3">
      <c r="A222" s="16" t="s">
        <v>345</v>
      </c>
      <c r="B222" s="16" t="s">
        <v>444</v>
      </c>
      <c r="C222" s="16" t="s">
        <v>193</v>
      </c>
      <c r="D222" s="17">
        <v>1</v>
      </c>
      <c r="E222" s="18">
        <v>0</v>
      </c>
      <c r="F222" s="19">
        <f t="shared" si="43"/>
        <v>0</v>
      </c>
      <c r="G222" s="20">
        <v>47.5</v>
      </c>
      <c r="H222" s="21">
        <f>H8</f>
        <v>0</v>
      </c>
      <c r="I222" s="28">
        <f t="shared" si="44"/>
        <v>47.5</v>
      </c>
      <c r="J222" s="29">
        <f t="shared" si="45"/>
        <v>0</v>
      </c>
    </row>
    <row r="223" spans="1:10" x14ac:dyDescent="0.3">
      <c r="A223" s="16" t="s">
        <v>345</v>
      </c>
      <c r="B223" s="16" t="s">
        <v>445</v>
      </c>
      <c r="C223" s="16" t="s">
        <v>194</v>
      </c>
      <c r="D223" s="17">
        <v>1</v>
      </c>
      <c r="E223" s="18">
        <v>0</v>
      </c>
      <c r="F223" s="19">
        <f t="shared" si="43"/>
        <v>0</v>
      </c>
      <c r="G223" s="20">
        <v>37.4</v>
      </c>
      <c r="H223" s="21">
        <f>H8</f>
        <v>0</v>
      </c>
      <c r="I223" s="28">
        <f t="shared" si="44"/>
        <v>37.4</v>
      </c>
      <c r="J223" s="29">
        <f t="shared" si="45"/>
        <v>0</v>
      </c>
    </row>
    <row r="224" spans="1:10" x14ac:dyDescent="0.3">
      <c r="A224" s="16" t="s">
        <v>345</v>
      </c>
      <c r="B224" s="16" t="s">
        <v>364</v>
      </c>
      <c r="C224" s="16" t="s">
        <v>195</v>
      </c>
      <c r="D224" s="17">
        <v>1</v>
      </c>
      <c r="E224" s="18">
        <v>0</v>
      </c>
      <c r="F224" s="19">
        <f t="shared" si="43"/>
        <v>0</v>
      </c>
      <c r="G224" s="20">
        <v>47.5</v>
      </c>
      <c r="H224" s="21">
        <f>H8</f>
        <v>0</v>
      </c>
      <c r="I224" s="28">
        <f t="shared" si="44"/>
        <v>47.5</v>
      </c>
      <c r="J224" s="29">
        <f t="shared" si="45"/>
        <v>0</v>
      </c>
    </row>
    <row r="225" spans="1:10" x14ac:dyDescent="0.3">
      <c r="A225" s="16" t="s">
        <v>345</v>
      </c>
      <c r="B225" s="16" t="s">
        <v>365</v>
      </c>
      <c r="C225" s="16" t="s">
        <v>196</v>
      </c>
      <c r="D225" s="17">
        <v>1</v>
      </c>
      <c r="E225" s="18">
        <v>0</v>
      </c>
      <c r="F225" s="19">
        <f t="shared" si="43"/>
        <v>0</v>
      </c>
      <c r="G225" s="20">
        <v>37.4</v>
      </c>
      <c r="H225" s="21">
        <f>H8</f>
        <v>0</v>
      </c>
      <c r="I225" s="28">
        <f t="shared" si="44"/>
        <v>37.4</v>
      </c>
      <c r="J225" s="29">
        <f t="shared" si="45"/>
        <v>0</v>
      </c>
    </row>
    <row r="226" spans="1:10" x14ac:dyDescent="0.3">
      <c r="A226" s="138"/>
      <c r="B226" s="138"/>
      <c r="C226" s="138"/>
      <c r="D226" s="145"/>
      <c r="E226" s="231"/>
      <c r="F226" s="241"/>
      <c r="G226" s="142"/>
      <c r="H226" s="242"/>
      <c r="I226" s="144"/>
      <c r="J226" s="145"/>
    </row>
    <row r="227" spans="1:10" x14ac:dyDescent="0.3">
      <c r="A227" s="16" t="s">
        <v>366</v>
      </c>
      <c r="B227" s="16" t="s">
        <v>11</v>
      </c>
      <c r="C227" s="16" t="s">
        <v>197</v>
      </c>
      <c r="D227" s="17">
        <v>1</v>
      </c>
      <c r="E227" s="18">
        <v>0</v>
      </c>
      <c r="F227" s="19">
        <f t="shared" ref="F227:F235" si="61">PRODUCT(D227:E227)</f>
        <v>0</v>
      </c>
      <c r="G227" s="20">
        <v>20.100000000000001</v>
      </c>
      <c r="H227" s="136">
        <f>H8</f>
        <v>0</v>
      </c>
      <c r="I227" s="28">
        <f t="shared" ref="I227:I235" si="62">G227-(G227/100*H227)</f>
        <v>20.100000000000001</v>
      </c>
      <c r="J227" s="29">
        <f t="shared" ref="J227:J235" si="63">+F227*I227</f>
        <v>0</v>
      </c>
    </row>
    <row r="228" spans="1:10" x14ac:dyDescent="0.3">
      <c r="A228" s="111"/>
      <c r="B228" s="146" t="s">
        <v>14</v>
      </c>
      <c r="C228" s="16" t="s">
        <v>198</v>
      </c>
      <c r="D228" s="17">
        <v>1</v>
      </c>
      <c r="E228" s="18">
        <v>0</v>
      </c>
      <c r="F228" s="19">
        <f t="shared" si="61"/>
        <v>0</v>
      </c>
      <c r="G228" s="20">
        <v>20.100000000000001</v>
      </c>
      <c r="H228" s="136">
        <f>H8</f>
        <v>0</v>
      </c>
      <c r="I228" s="28">
        <f t="shared" si="62"/>
        <v>20.100000000000001</v>
      </c>
      <c r="J228" s="29">
        <f t="shared" si="63"/>
        <v>0</v>
      </c>
    </row>
    <row r="229" spans="1:10" x14ac:dyDescent="0.3">
      <c r="A229" s="147"/>
      <c r="B229" s="146" t="s">
        <v>155</v>
      </c>
      <c r="C229" s="148" t="s">
        <v>199</v>
      </c>
      <c r="D229" s="17">
        <v>1</v>
      </c>
      <c r="E229" s="18">
        <v>0</v>
      </c>
      <c r="F229" s="19">
        <f t="shared" si="61"/>
        <v>0</v>
      </c>
      <c r="G229" s="20">
        <v>20.100000000000001</v>
      </c>
      <c r="H229" s="136">
        <f>H8</f>
        <v>0</v>
      </c>
      <c r="I229" s="28">
        <f t="shared" si="62"/>
        <v>20.100000000000001</v>
      </c>
      <c r="J229" s="29">
        <f t="shared" si="63"/>
        <v>0</v>
      </c>
    </row>
    <row r="230" spans="1:10" x14ac:dyDescent="0.3">
      <c r="A230" s="147"/>
      <c r="B230" s="146" t="s">
        <v>35</v>
      </c>
      <c r="C230" s="148" t="s">
        <v>200</v>
      </c>
      <c r="D230" s="17">
        <v>1</v>
      </c>
      <c r="E230" s="18">
        <v>0</v>
      </c>
      <c r="F230" s="19">
        <f t="shared" si="61"/>
        <v>0</v>
      </c>
      <c r="G230" s="20">
        <v>20.100000000000001</v>
      </c>
      <c r="H230" s="136">
        <f>H8</f>
        <v>0</v>
      </c>
      <c r="I230" s="28">
        <f t="shared" si="62"/>
        <v>20.100000000000001</v>
      </c>
      <c r="J230" s="29">
        <f t="shared" si="63"/>
        <v>0</v>
      </c>
    </row>
    <row r="231" spans="1:10" x14ac:dyDescent="0.3">
      <c r="A231" s="149"/>
      <c r="B231" s="138"/>
      <c r="C231" s="138"/>
      <c r="D231" s="139"/>
      <c r="E231" s="140"/>
      <c r="F231" s="141"/>
      <c r="G231" s="142"/>
      <c r="H231" s="143"/>
      <c r="I231" s="144"/>
      <c r="J231" s="150"/>
    </row>
    <row r="232" spans="1:10" x14ac:dyDescent="0.3">
      <c r="A232" s="16" t="s">
        <v>367</v>
      </c>
      <c r="B232" s="16" t="s">
        <v>11</v>
      </c>
      <c r="C232" s="16" t="s">
        <v>201</v>
      </c>
      <c r="D232" s="17">
        <v>1</v>
      </c>
      <c r="E232" s="18">
        <v>0</v>
      </c>
      <c r="F232" s="19">
        <f t="shared" si="61"/>
        <v>0</v>
      </c>
      <c r="G232" s="20">
        <v>21.25</v>
      </c>
      <c r="H232" s="136">
        <f>H8</f>
        <v>0</v>
      </c>
      <c r="I232" s="28">
        <f t="shared" si="62"/>
        <v>21.25</v>
      </c>
      <c r="J232" s="29">
        <f t="shared" si="63"/>
        <v>0</v>
      </c>
    </row>
    <row r="233" spans="1:10" x14ac:dyDescent="0.3">
      <c r="A233" s="23"/>
      <c r="B233" s="146" t="s">
        <v>14</v>
      </c>
      <c r="C233" s="151" t="s">
        <v>202</v>
      </c>
      <c r="D233" s="17">
        <v>1</v>
      </c>
      <c r="E233" s="18">
        <v>0</v>
      </c>
      <c r="F233" s="19">
        <f t="shared" si="61"/>
        <v>0</v>
      </c>
      <c r="G233" s="20">
        <v>21.25</v>
      </c>
      <c r="H233" s="136">
        <f>H8</f>
        <v>0</v>
      </c>
      <c r="I233" s="28">
        <f t="shared" si="62"/>
        <v>21.25</v>
      </c>
      <c r="J233" s="29">
        <f t="shared" si="63"/>
        <v>0</v>
      </c>
    </row>
    <row r="234" spans="1:10" x14ac:dyDescent="0.3">
      <c r="A234" s="147"/>
      <c r="B234" s="152" t="s">
        <v>155</v>
      </c>
      <c r="C234" s="148" t="s">
        <v>203</v>
      </c>
      <c r="D234" s="17">
        <v>1</v>
      </c>
      <c r="E234" s="18">
        <v>0</v>
      </c>
      <c r="F234" s="19">
        <f t="shared" si="61"/>
        <v>0</v>
      </c>
      <c r="G234" s="20">
        <v>21.25</v>
      </c>
      <c r="H234" s="136">
        <f>H8</f>
        <v>0</v>
      </c>
      <c r="I234" s="28">
        <f t="shared" si="62"/>
        <v>21.25</v>
      </c>
      <c r="J234" s="29">
        <f t="shared" si="63"/>
        <v>0</v>
      </c>
    </row>
    <row r="235" spans="1:10" x14ac:dyDescent="0.3">
      <c r="A235" s="147"/>
      <c r="B235" s="146" t="s">
        <v>35</v>
      </c>
      <c r="C235" s="148" t="s">
        <v>204</v>
      </c>
      <c r="D235" s="17">
        <v>1</v>
      </c>
      <c r="E235" s="18">
        <v>0</v>
      </c>
      <c r="F235" s="19">
        <f t="shared" si="61"/>
        <v>0</v>
      </c>
      <c r="G235" s="20">
        <v>21.25</v>
      </c>
      <c r="H235" s="136">
        <f>H8</f>
        <v>0</v>
      </c>
      <c r="I235" s="28">
        <f t="shared" si="62"/>
        <v>21.25</v>
      </c>
      <c r="J235" s="29">
        <f t="shared" si="63"/>
        <v>0</v>
      </c>
    </row>
    <row r="236" spans="1:10" x14ac:dyDescent="0.3">
      <c r="A236" s="63"/>
      <c r="B236" s="65"/>
      <c r="C236" s="65"/>
      <c r="D236" s="66"/>
      <c r="E236" s="59"/>
      <c r="F236" s="60"/>
      <c r="G236" s="98"/>
      <c r="H236" s="62"/>
      <c r="I236" s="67"/>
      <c r="J236" s="68"/>
    </row>
    <row r="237" spans="1:10" x14ac:dyDescent="0.3">
      <c r="A237" s="16" t="s">
        <v>207</v>
      </c>
      <c r="B237" s="92"/>
      <c r="C237" s="132"/>
      <c r="D237" s="120"/>
      <c r="E237" s="121"/>
      <c r="F237" s="122"/>
      <c r="G237" s="123" t="s">
        <v>208</v>
      </c>
      <c r="H237" s="124"/>
      <c r="I237" s="90"/>
      <c r="J237" s="93"/>
    </row>
    <row r="238" spans="1:10" x14ac:dyDescent="0.3">
      <c r="A238" s="112"/>
      <c r="B238" s="125"/>
      <c r="C238" s="133"/>
      <c r="D238" s="45"/>
      <c r="E238" s="12"/>
      <c r="F238" s="13"/>
      <c r="G238" s="46"/>
      <c r="H238" s="47"/>
      <c r="I238" s="14"/>
      <c r="J238" s="94"/>
    </row>
    <row r="239" spans="1:10" x14ac:dyDescent="0.3">
      <c r="A239" s="57"/>
      <c r="B239" s="125"/>
      <c r="C239" s="114"/>
      <c r="D239" s="45"/>
      <c r="E239" s="12"/>
      <c r="F239" s="13"/>
      <c r="G239" s="46"/>
      <c r="H239" s="47"/>
      <c r="I239" s="14"/>
      <c r="J239" s="94"/>
    </row>
    <row r="240" spans="1:10" x14ac:dyDescent="0.3">
      <c r="A240" s="63"/>
      <c r="B240" s="95"/>
      <c r="C240" s="96"/>
      <c r="D240" s="84"/>
      <c r="E240" s="115"/>
      <c r="F240" s="116"/>
      <c r="G240" s="117"/>
      <c r="H240" s="118"/>
      <c r="I240" s="83"/>
      <c r="J240" s="97"/>
    </row>
    <row r="241" spans="1:10" x14ac:dyDescent="0.3">
      <c r="A241" s="16" t="s">
        <v>9</v>
      </c>
      <c r="B241" s="25" t="s">
        <v>209</v>
      </c>
      <c r="C241" s="135"/>
      <c r="D241" s="17">
        <v>1</v>
      </c>
      <c r="E241" s="18">
        <v>0</v>
      </c>
      <c r="F241" s="19">
        <f t="shared" ref="F241:F242" si="64">PRODUCT(D241:E241)</f>
        <v>0</v>
      </c>
      <c r="G241" s="20">
        <v>150</v>
      </c>
      <c r="H241" s="136"/>
      <c r="I241" s="28">
        <f t="shared" ref="I241:I242" si="65">G241-(G241/100*H241)</f>
        <v>150</v>
      </c>
      <c r="J241" s="29">
        <f t="shared" ref="J241:J242" si="66">+F241*I241</f>
        <v>0</v>
      </c>
    </row>
    <row r="242" spans="1:10" x14ac:dyDescent="0.3">
      <c r="A242" s="112"/>
      <c r="B242" s="25" t="s">
        <v>214</v>
      </c>
      <c r="C242" s="135"/>
      <c r="D242" s="17">
        <v>1</v>
      </c>
      <c r="E242" s="18">
        <v>0</v>
      </c>
      <c r="F242" s="19">
        <f t="shared" si="64"/>
        <v>0</v>
      </c>
      <c r="G242" s="20">
        <v>35</v>
      </c>
      <c r="H242" s="136"/>
      <c r="I242" s="28">
        <f t="shared" si="65"/>
        <v>35</v>
      </c>
      <c r="J242" s="29">
        <f t="shared" si="66"/>
        <v>0</v>
      </c>
    </row>
    <row r="243" spans="1:10" x14ac:dyDescent="0.3">
      <c r="A243" s="57"/>
      <c r="B243" s="103"/>
      <c r="C243" s="99"/>
      <c r="D243" s="85"/>
      <c r="E243" s="86"/>
      <c r="F243" s="87"/>
      <c r="G243" s="88"/>
      <c r="H243" s="89"/>
      <c r="I243" s="90"/>
      <c r="J243" s="93"/>
    </row>
    <row r="244" spans="1:10" x14ac:dyDescent="0.3">
      <c r="A244" s="63"/>
      <c r="B244" s="104"/>
      <c r="C244" s="105"/>
      <c r="D244" s="78"/>
      <c r="E244" s="79"/>
      <c r="F244" s="80"/>
      <c r="G244" s="81"/>
      <c r="H244" s="82"/>
      <c r="I244" s="83"/>
      <c r="J244" s="97"/>
    </row>
    <row r="245" spans="1:10" x14ac:dyDescent="0.3">
      <c r="A245" s="11"/>
      <c r="B245" s="11"/>
      <c r="C245" s="11"/>
      <c r="D245" s="45"/>
      <c r="E245" s="12"/>
      <c r="F245" s="13"/>
      <c r="G245" s="14"/>
      <c r="H245" s="47"/>
      <c r="I245" s="106" t="s">
        <v>210</v>
      </c>
      <c r="J245" s="93">
        <f>SUM(J10:J244)</f>
        <v>0</v>
      </c>
    </row>
    <row r="246" spans="1:10" x14ac:dyDescent="0.3">
      <c r="A246" s="11"/>
      <c r="B246" s="11"/>
      <c r="C246" s="11"/>
      <c r="D246" s="45"/>
      <c r="E246" s="12"/>
      <c r="F246" s="13"/>
      <c r="G246" s="14"/>
      <c r="H246" s="47"/>
      <c r="I246" s="107" t="s">
        <v>211</v>
      </c>
      <c r="J246" s="94">
        <f>J245/100*19</f>
        <v>0</v>
      </c>
    </row>
    <row r="247" spans="1:10" x14ac:dyDescent="0.3">
      <c r="A247" s="11" t="s">
        <v>237</v>
      </c>
      <c r="B247" s="11"/>
      <c r="C247" s="11"/>
      <c r="D247" s="45"/>
      <c r="E247" s="12"/>
      <c r="F247" s="13"/>
      <c r="G247" s="14"/>
      <c r="H247" s="47"/>
      <c r="I247" s="108" t="s">
        <v>212</v>
      </c>
      <c r="J247" s="109">
        <f>J245+J246</f>
        <v>0</v>
      </c>
    </row>
    <row r="248" spans="1:10" x14ac:dyDescent="0.3">
      <c r="A248" s="11" t="s">
        <v>238</v>
      </c>
      <c r="B248" s="11"/>
      <c r="C248" s="11"/>
      <c r="D248" s="45"/>
      <c r="E248" s="12"/>
      <c r="F248" s="13"/>
      <c r="G248" s="14"/>
      <c r="H248" s="47"/>
      <c r="I248" s="14"/>
      <c r="J248" s="45"/>
    </row>
    <row r="249" spans="1:10" x14ac:dyDescent="0.3">
      <c r="A249" s="11" t="s">
        <v>239</v>
      </c>
      <c r="B249" s="11"/>
      <c r="C249" s="11"/>
      <c r="D249" s="45"/>
      <c r="E249" s="12"/>
      <c r="F249" s="13"/>
      <c r="G249" s="14"/>
      <c r="H249" s="47"/>
      <c r="I249" s="14"/>
      <c r="J249" s="45"/>
    </row>
    <row r="250" spans="1:10" x14ac:dyDescent="0.3">
      <c r="A250" s="11" t="s">
        <v>388</v>
      </c>
      <c r="B250" s="11"/>
      <c r="C250" s="11"/>
      <c r="D250" s="45"/>
      <c r="E250" s="12"/>
      <c r="F250" s="13"/>
      <c r="G250" s="14"/>
      <c r="H250" s="47"/>
      <c r="I250" s="14"/>
      <c r="J250" s="45"/>
    </row>
    <row r="251" spans="1:10" x14ac:dyDescent="0.3">
      <c r="A251" s="11" t="s">
        <v>389</v>
      </c>
      <c r="B251" s="11"/>
      <c r="C251" s="11"/>
      <c r="D251" s="45"/>
      <c r="E251" s="12"/>
      <c r="F251" s="13"/>
      <c r="G251" s="14"/>
      <c r="H251" s="47"/>
      <c r="I251" s="14"/>
      <c r="J251" s="45"/>
    </row>
    <row r="253" spans="1:10" x14ac:dyDescent="0.3">
      <c r="A253" s="273" t="s">
        <v>428</v>
      </c>
      <c r="B253" s="2"/>
      <c r="C253" s="2"/>
      <c r="D253" s="9"/>
    </row>
  </sheetData>
  <mergeCells count="10">
    <mergeCell ref="A11:A14"/>
    <mergeCell ref="A76:A80"/>
    <mergeCell ref="A2:A3"/>
    <mergeCell ref="B2:G2"/>
    <mergeCell ref="H2:J3"/>
    <mergeCell ref="B3:G3"/>
    <mergeCell ref="A4:A7"/>
    <mergeCell ref="B4:G4"/>
    <mergeCell ref="H4:J7"/>
    <mergeCell ref="B5:G5"/>
  </mergeCells>
  <dataValidations count="14">
    <dataValidation type="list" showDropDown="1" showInputMessage="1" showErrorMessage="1" sqref="C78" xr:uid="{6F050AF5-5F19-4D05-94D6-E45D57757C6F}">
      <formula1>"02-BOR-MPR"</formula1>
    </dataValidation>
    <dataValidation type="list" showDropDown="1" showInputMessage="1" showErrorMessage="1" sqref="C72" xr:uid="{BC404C2D-E8D7-46AF-9284-BD0F9D3F8F20}">
      <formula1>"02-BOR-AR.175"</formula1>
    </dataValidation>
    <dataValidation type="list" showDropDown="1" showInputMessage="1" showErrorMessage="1" sqref="C30" xr:uid="{D0EDAE7C-2095-4335-AF9E-30610F86B79C}">
      <formula1>"02-BOR-3RB.205"</formula1>
    </dataValidation>
    <dataValidation type="list" showDropDown="1" showInputMessage="1" showErrorMessage="1" sqref="C24" xr:uid="{FDC0C4A0-3E03-4666-AE64-26CA244756D6}">
      <formula1>"02-BOR-1RB.205"</formula1>
    </dataValidation>
    <dataValidation type="list" allowBlank="1" showInputMessage="1" showErrorMessage="1" sqref="B14" xr:uid="{9C9BB438-3EA9-4352-879F-BCC8789194BE}">
      <formula1>"GLÄNZEND BORDEAUX"</formula1>
    </dataValidation>
    <dataValidation type="list" showDropDown="1" showInputMessage="1" showErrorMessage="1" sqref="C79" xr:uid="{8C29B619-E9EB-40BA-B315-2775E185BC52}">
      <formula1>"04-DCM-MPR"</formula1>
    </dataValidation>
    <dataValidation type="list" showDropDown="1" showInputMessage="1" showErrorMessage="1" sqref="C76" xr:uid="{1966509B-B89E-4B44-A7F2-D55F9CB1B27E}">
      <formula1>"04-DBM-MPR"</formula1>
    </dataValidation>
    <dataValidation type="list" showDropDown="1" showInputMessage="1" showErrorMessage="1" sqref="C77" xr:uid="{2B61FDE8-5C5C-4DDC-A274-4E21A8F4D978}">
      <formula1>"02-DBB-MPR"</formula1>
    </dataValidation>
    <dataValidation type="list" allowBlank="1" showInputMessage="1" showErrorMessage="1" sqref="B12 B18" xr:uid="{8F218AF1-5B91-413E-A31C-C5852172AF6E}">
      <formula1>"terracotta matt"</formula1>
    </dataValidation>
    <dataValidation type="list" showDropDown="1" showInputMessage="1" showErrorMessage="1" sqref="C73 C25:C29 C31:C33 C22:C23 A22:A26 A28:A32 A70:A73 C70:C71" xr:uid="{E2055B5A-1036-46E3-96E1-02A211BA5F8B}">
      <formula1>"Bogenfirstkappe Barrel 205"</formula1>
    </dataValidation>
    <dataValidation type="list" allowBlank="1" showInputMessage="1" showErrorMessage="1" sqref="A2" xr:uid="{485A1870-5A2B-44E9-833B-CA0219D6D335}">
      <formula1>"ANGEBOT,BESTELLUNG"</formula1>
    </dataValidation>
    <dataValidation type="list" allowBlank="1" showInputMessage="1" showErrorMessage="1" sqref="B19:B20 B13 B15" xr:uid="{807186F4-5201-4BDC-BC85-7B41A6C82D0B}">
      <formula1>"glänzend schwarz"</formula1>
    </dataValidation>
    <dataValidation type="list" allowBlank="1" showInputMessage="1" showErrorMessage="1" sqref="B11 B17" xr:uid="{44806AB2-5E0C-4855-857A-67C0398CB147}">
      <formula1>"anthrazit matt"</formula1>
    </dataValidation>
    <dataValidation type="list" allowBlank="1" showInputMessage="1" showErrorMessage="1" sqref="B10 B16" xr:uid="{43BE250C-FBD4-4571-867D-14549F2BAB5C}">
      <formula1>"schwarz matt"</formula1>
    </dataValidation>
  </dataValidations>
  <pageMargins left="0.39370078740157483" right="0.39370078740157483" top="0.19685039370078741" bottom="0.19685039370078741" header="0" footer="0"/>
  <pageSetup paperSize="9" scale="99" fitToHeight="0"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CF731-66AA-4F10-80E6-FEA1B10CEEE7}">
  <dimension ref="A2:J284"/>
  <sheetViews>
    <sheetView zoomScaleNormal="100" zoomScaleSheetLayoutView="115" workbookViewId="0">
      <pane ySplit="9" topLeftCell="A10" activePane="bottomLeft" state="frozen"/>
      <selection pane="bottomLeft" activeCell="N232" sqref="N232"/>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473</v>
      </c>
      <c r="C2" s="293"/>
      <c r="D2" s="293"/>
      <c r="E2" s="293"/>
      <c r="F2" s="293"/>
      <c r="G2" s="293"/>
      <c r="H2" s="294"/>
      <c r="I2" s="294"/>
      <c r="J2" s="294"/>
    </row>
    <row r="3" spans="1:10" ht="20.25" customHeight="1" x14ac:dyDescent="0.3">
      <c r="A3" s="292"/>
      <c r="B3" s="295" t="s">
        <v>477</v>
      </c>
      <c r="C3" s="295"/>
      <c r="D3" s="295"/>
      <c r="E3" s="295"/>
      <c r="F3" s="295"/>
      <c r="G3" s="295"/>
      <c r="H3" s="294"/>
      <c r="I3" s="294"/>
      <c r="J3" s="294"/>
    </row>
    <row r="4" spans="1:10" ht="15.75" customHeight="1" x14ac:dyDescent="0.3">
      <c r="A4" s="296" t="s">
        <v>351</v>
      </c>
      <c r="B4" s="298" t="s">
        <v>352</v>
      </c>
      <c r="C4" s="298"/>
      <c r="D4" s="298"/>
      <c r="E4" s="298"/>
      <c r="F4" s="298"/>
      <c r="G4" s="298"/>
      <c r="H4" s="299"/>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441</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25" t="s">
        <v>22</v>
      </c>
      <c r="B10" s="25" t="s">
        <v>23</v>
      </c>
      <c r="C10" s="25" t="s">
        <v>27</v>
      </c>
      <c r="D10" s="17">
        <v>2.16</v>
      </c>
      <c r="E10" s="41">
        <v>0</v>
      </c>
      <c r="F10" s="19">
        <f>ROUNDUP((D10*E10),0)</f>
        <v>0</v>
      </c>
      <c r="G10" s="20">
        <v>13.95</v>
      </c>
      <c r="H10" s="21">
        <f>H8</f>
        <v>0</v>
      </c>
      <c r="I10" s="28">
        <f t="shared" ref="I10:I14" si="0">G10-(G10/100*H10)</f>
        <v>13.95</v>
      </c>
      <c r="J10" s="29">
        <f t="shared" ref="J10:J14" si="1">+F10*I10</f>
        <v>0</v>
      </c>
    </row>
    <row r="11" spans="1:10" x14ac:dyDescent="0.3">
      <c r="A11" s="23"/>
      <c r="B11" s="25" t="s">
        <v>24</v>
      </c>
      <c r="C11" s="25" t="s">
        <v>28</v>
      </c>
      <c r="D11" s="17">
        <v>2.16</v>
      </c>
      <c r="E11" s="41">
        <v>0</v>
      </c>
      <c r="F11" s="19">
        <f>ROUNDUP((D11*E11),0)</f>
        <v>0</v>
      </c>
      <c r="G11" s="20">
        <v>13.95</v>
      </c>
      <c r="H11" s="21">
        <f>H8</f>
        <v>0</v>
      </c>
      <c r="I11" s="28">
        <f t="shared" si="0"/>
        <v>13.95</v>
      </c>
      <c r="J11" s="29">
        <f t="shared" si="1"/>
        <v>0</v>
      </c>
    </row>
    <row r="12" spans="1:10" x14ac:dyDescent="0.3">
      <c r="A12" s="39"/>
      <c r="B12" s="25" t="s">
        <v>25</v>
      </c>
      <c r="C12" s="25" t="s">
        <v>29</v>
      </c>
      <c r="D12" s="17">
        <v>2.16</v>
      </c>
      <c r="E12" s="41">
        <v>0</v>
      </c>
      <c r="F12" s="19">
        <f>ROUNDUP((D12*E12),0)</f>
        <v>0</v>
      </c>
      <c r="G12" s="20">
        <v>13.95</v>
      </c>
      <c r="H12" s="21">
        <f>H8</f>
        <v>0</v>
      </c>
      <c r="I12" s="28">
        <f t="shared" si="0"/>
        <v>13.95</v>
      </c>
      <c r="J12" s="29">
        <f t="shared" si="1"/>
        <v>0</v>
      </c>
    </row>
    <row r="13" spans="1:10" x14ac:dyDescent="0.3">
      <c r="A13" s="39"/>
      <c r="B13" s="25" t="s">
        <v>220</v>
      </c>
      <c r="C13" s="25" t="s">
        <v>390</v>
      </c>
      <c r="D13" s="17">
        <v>2.16</v>
      </c>
      <c r="E13" s="41">
        <v>0</v>
      </c>
      <c r="F13" s="19">
        <f>ROUNDUP((D13*E13),0)</f>
        <v>0</v>
      </c>
      <c r="G13" s="20">
        <v>13.95</v>
      </c>
      <c r="H13" s="21">
        <f>H8</f>
        <v>0</v>
      </c>
      <c r="I13" s="28">
        <f t="shared" si="0"/>
        <v>13.95</v>
      </c>
      <c r="J13" s="29">
        <f t="shared" si="1"/>
        <v>0</v>
      </c>
    </row>
    <row r="14" spans="1:10" x14ac:dyDescent="0.3">
      <c r="A14" s="40"/>
      <c r="B14" s="25" t="s">
        <v>26</v>
      </c>
      <c r="C14" s="25" t="s">
        <v>30</v>
      </c>
      <c r="D14" s="17">
        <v>2.16</v>
      </c>
      <c r="E14" s="41">
        <v>0</v>
      </c>
      <c r="F14" s="19">
        <f>ROUNDUP((D14*E14),0)</f>
        <v>0</v>
      </c>
      <c r="G14" s="20">
        <v>13.95</v>
      </c>
      <c r="H14" s="21">
        <f>H8</f>
        <v>0</v>
      </c>
      <c r="I14" s="28">
        <f t="shared" si="0"/>
        <v>13.95</v>
      </c>
      <c r="J14" s="29">
        <f t="shared" si="1"/>
        <v>0</v>
      </c>
    </row>
    <row r="15" spans="1:10" x14ac:dyDescent="0.3">
      <c r="A15" s="30" t="s">
        <v>431</v>
      </c>
      <c r="B15" s="30"/>
      <c r="C15" s="30"/>
      <c r="D15" s="37"/>
      <c r="E15" s="32"/>
      <c r="F15" s="33"/>
      <c r="G15" s="36"/>
      <c r="H15" s="42"/>
      <c r="I15" s="36"/>
      <c r="J15" s="37"/>
    </row>
    <row r="16" spans="1:10" x14ac:dyDescent="0.3">
      <c r="A16" s="16" t="s">
        <v>241</v>
      </c>
      <c r="B16" s="16" t="s">
        <v>243</v>
      </c>
      <c r="C16" s="44" t="s">
        <v>242</v>
      </c>
      <c r="D16" s="17">
        <v>2.15</v>
      </c>
      <c r="E16" s="41">
        <v>0</v>
      </c>
      <c r="F16" s="19">
        <f>ROUNDUP((D16*E16),0)</f>
        <v>0</v>
      </c>
      <c r="G16" s="20">
        <v>13.95</v>
      </c>
      <c r="H16" s="21">
        <f>H8</f>
        <v>0</v>
      </c>
      <c r="I16" s="28">
        <f t="shared" ref="I16:I17" si="2">G16-(G16/100*H16)</f>
        <v>13.95</v>
      </c>
      <c r="J16" s="29">
        <f t="shared" ref="J16:J17" si="3">+F16*I16</f>
        <v>0</v>
      </c>
    </row>
    <row r="17" spans="1:10" x14ac:dyDescent="0.3">
      <c r="A17" s="1"/>
      <c r="B17" s="23" t="s">
        <v>244</v>
      </c>
      <c r="C17" s="243" t="s">
        <v>391</v>
      </c>
      <c r="D17" s="206">
        <v>2.15</v>
      </c>
      <c r="E17" s="239">
        <v>0</v>
      </c>
      <c r="F17" s="208">
        <f>ROUNDUP((D17*E17),0)</f>
        <v>0</v>
      </c>
      <c r="G17" s="170">
        <v>13.95</v>
      </c>
      <c r="H17" s="240">
        <f>H8</f>
        <v>0</v>
      </c>
      <c r="I17" s="210">
        <f t="shared" si="2"/>
        <v>13.95</v>
      </c>
      <c r="J17" s="211">
        <f t="shared" si="3"/>
        <v>0</v>
      </c>
    </row>
    <row r="18" spans="1:10" x14ac:dyDescent="0.3">
      <c r="A18" s="301"/>
      <c r="B18" s="92"/>
      <c r="C18" s="119"/>
      <c r="D18" s="120"/>
      <c r="E18" s="121"/>
      <c r="F18" s="122"/>
      <c r="G18" s="123"/>
      <c r="H18" s="124"/>
      <c r="I18" s="90"/>
      <c r="J18" s="93"/>
    </row>
    <row r="19" spans="1:10" x14ac:dyDescent="0.3">
      <c r="A19" s="302"/>
      <c r="B19" s="95"/>
      <c r="C19" s="64"/>
      <c r="D19" s="84"/>
      <c r="E19" s="115"/>
      <c r="F19" s="116"/>
      <c r="G19" s="117"/>
      <c r="H19" s="118"/>
      <c r="I19" s="83"/>
      <c r="J19" s="97"/>
    </row>
    <row r="20" spans="1:10" x14ac:dyDescent="0.3">
      <c r="A20" s="11" t="s">
        <v>433</v>
      </c>
      <c r="B20" s="11"/>
      <c r="C20" s="11"/>
      <c r="D20" s="45"/>
      <c r="E20" s="12"/>
      <c r="F20" s="13"/>
      <c r="G20" s="46"/>
      <c r="H20" s="47"/>
      <c r="I20" s="14"/>
      <c r="J20" s="45"/>
    </row>
    <row r="21" spans="1:10" x14ac:dyDescent="0.3">
      <c r="A21" s="199" t="s">
        <v>245</v>
      </c>
      <c r="B21" s="48"/>
      <c r="C21" s="48"/>
      <c r="D21" s="49"/>
      <c r="E21" s="50"/>
      <c r="F21" s="51"/>
      <c r="G21" s="52"/>
      <c r="H21" s="53"/>
      <c r="I21" s="52"/>
      <c r="J21" s="54"/>
    </row>
    <row r="22" spans="1:10" x14ac:dyDescent="0.3">
      <c r="A22" s="16" t="s">
        <v>33</v>
      </c>
      <c r="B22" s="25" t="s">
        <v>23</v>
      </c>
      <c r="C22" s="25" t="s">
        <v>36</v>
      </c>
      <c r="D22" s="145">
        <v>2.5</v>
      </c>
      <c r="E22" s="221">
        <v>0</v>
      </c>
      <c r="F22" s="222">
        <f>ROUNDUP((D22*E22),0)</f>
        <v>0</v>
      </c>
      <c r="G22" s="20">
        <v>12.1</v>
      </c>
      <c r="H22" s="136">
        <f>H8</f>
        <v>0</v>
      </c>
      <c r="I22" s="223">
        <f t="shared" ref="I22:I43" si="4">G22-(G22/100*H22)</f>
        <v>12.1</v>
      </c>
      <c r="J22" s="224">
        <f t="shared" ref="J22:J33" si="5">+F22*I22</f>
        <v>0</v>
      </c>
    </row>
    <row r="23" spans="1:10" x14ac:dyDescent="0.3">
      <c r="A23" s="23"/>
      <c r="B23" s="25" t="s">
        <v>24</v>
      </c>
      <c r="C23" s="25" t="s">
        <v>37</v>
      </c>
      <c r="D23" s="145">
        <v>2.5</v>
      </c>
      <c r="E23" s="221">
        <v>0</v>
      </c>
      <c r="F23" s="19">
        <f>ROUNDUP((D23*E23),0)</f>
        <v>0</v>
      </c>
      <c r="G23" s="20">
        <v>12.1</v>
      </c>
      <c r="H23" s="136">
        <f>H8</f>
        <v>0</v>
      </c>
      <c r="I23" s="22">
        <f t="shared" si="4"/>
        <v>12.1</v>
      </c>
      <c r="J23" s="17">
        <f t="shared" si="5"/>
        <v>0</v>
      </c>
    </row>
    <row r="24" spans="1:10" x14ac:dyDescent="0.3">
      <c r="A24" s="147"/>
      <c r="B24" s="25" t="s">
        <v>349</v>
      </c>
      <c r="C24" s="25" t="s">
        <v>38</v>
      </c>
      <c r="D24" s="145">
        <v>2.5</v>
      </c>
      <c r="E24" s="221">
        <v>0</v>
      </c>
      <c r="F24" s="19">
        <f>ROUNDUP((D24*E24),0)</f>
        <v>0</v>
      </c>
      <c r="G24" s="20">
        <v>12.1</v>
      </c>
      <c r="H24" s="136">
        <f>H8</f>
        <v>0</v>
      </c>
      <c r="I24" s="22">
        <f t="shared" si="4"/>
        <v>12.1</v>
      </c>
      <c r="J24" s="17">
        <f t="shared" si="5"/>
        <v>0</v>
      </c>
    </row>
    <row r="25" spans="1:10" x14ac:dyDescent="0.3">
      <c r="A25" s="147"/>
      <c r="B25" s="25" t="s">
        <v>220</v>
      </c>
      <c r="C25" s="225" t="s">
        <v>392</v>
      </c>
      <c r="D25" s="145">
        <v>2.5</v>
      </c>
      <c r="E25" s="221">
        <v>0</v>
      </c>
      <c r="F25" s="19">
        <f>ROUNDUP((D25*E25),0)</f>
        <v>0</v>
      </c>
      <c r="G25" s="20">
        <v>12.1</v>
      </c>
      <c r="H25" s="136">
        <f>H8</f>
        <v>0</v>
      </c>
      <c r="I25" s="22">
        <f t="shared" si="4"/>
        <v>12.1</v>
      </c>
      <c r="J25" s="17">
        <f t="shared" si="5"/>
        <v>0</v>
      </c>
    </row>
    <row r="26" spans="1:10" x14ac:dyDescent="0.3">
      <c r="A26" s="147"/>
      <c r="B26" s="25" t="s">
        <v>26</v>
      </c>
      <c r="C26" s="25" t="s">
        <v>39</v>
      </c>
      <c r="D26" s="145">
        <v>2.5</v>
      </c>
      <c r="E26" s="221">
        <v>0</v>
      </c>
      <c r="F26" s="19">
        <f>ROUNDUP((D26*E26),0)</f>
        <v>0</v>
      </c>
      <c r="G26" s="20">
        <v>12.1</v>
      </c>
      <c r="H26" s="136">
        <f>H8</f>
        <v>0</v>
      </c>
      <c r="I26" s="22">
        <f t="shared" si="4"/>
        <v>12.1</v>
      </c>
      <c r="J26" s="17">
        <f t="shared" si="5"/>
        <v>0</v>
      </c>
    </row>
    <row r="27" spans="1:10" x14ac:dyDescent="0.3">
      <c r="A27" s="147"/>
      <c r="B27" s="172"/>
      <c r="C27" s="177"/>
      <c r="D27" s="145"/>
      <c r="E27" s="140"/>
      <c r="F27" s="141"/>
      <c r="G27" s="176"/>
      <c r="H27" s="143"/>
      <c r="I27" s="226"/>
      <c r="J27" s="227"/>
    </row>
    <row r="28" spans="1:10" x14ac:dyDescent="0.3">
      <c r="A28" s="30"/>
      <c r="B28" s="30"/>
      <c r="C28" s="151"/>
      <c r="D28" s="37"/>
      <c r="E28" s="32"/>
      <c r="F28" s="173"/>
      <c r="G28" s="174"/>
      <c r="H28" s="42"/>
      <c r="I28" s="36"/>
      <c r="J28" s="37"/>
    </row>
    <row r="29" spans="1:10" x14ac:dyDescent="0.3">
      <c r="A29" s="16" t="s">
        <v>44</v>
      </c>
      <c r="B29" s="25" t="s">
        <v>23</v>
      </c>
      <c r="C29" s="25" t="s">
        <v>45</v>
      </c>
      <c r="D29" s="29">
        <v>0.85</v>
      </c>
      <c r="E29" s="18">
        <v>0</v>
      </c>
      <c r="F29" s="19">
        <f>ROUNDUP((D29*E29),0)</f>
        <v>0</v>
      </c>
      <c r="G29" s="20">
        <v>28.15</v>
      </c>
      <c r="H29" s="21">
        <f>H8</f>
        <v>0</v>
      </c>
      <c r="I29" s="22">
        <f t="shared" si="4"/>
        <v>28.15</v>
      </c>
      <c r="J29" s="17">
        <f t="shared" si="5"/>
        <v>0</v>
      </c>
    </row>
    <row r="30" spans="1:10" x14ac:dyDescent="0.3">
      <c r="A30" s="23"/>
      <c r="B30" s="201" t="s">
        <v>24</v>
      </c>
      <c r="C30" s="25" t="s">
        <v>46</v>
      </c>
      <c r="D30" s="145">
        <v>0.85</v>
      </c>
      <c r="E30" s="18">
        <v>0</v>
      </c>
      <c r="F30" s="19">
        <f>ROUNDUP((D30*E30),0)</f>
        <v>0</v>
      </c>
      <c r="G30" s="20">
        <v>28.15</v>
      </c>
      <c r="H30" s="136">
        <f>H8</f>
        <v>0</v>
      </c>
      <c r="I30" s="22">
        <f t="shared" si="4"/>
        <v>28.15</v>
      </c>
      <c r="J30" s="17">
        <f t="shared" si="5"/>
        <v>0</v>
      </c>
    </row>
    <row r="31" spans="1:10" x14ac:dyDescent="0.3">
      <c r="A31" s="147"/>
      <c r="B31" s="201" t="s">
        <v>25</v>
      </c>
      <c r="C31" s="25" t="s">
        <v>47</v>
      </c>
      <c r="D31" s="145">
        <v>0.85</v>
      </c>
      <c r="E31" s="18">
        <v>0</v>
      </c>
      <c r="F31" s="19">
        <f>ROUNDUP((D31*E31),0)</f>
        <v>0</v>
      </c>
      <c r="G31" s="20">
        <v>28.15</v>
      </c>
      <c r="H31" s="136">
        <f>H8</f>
        <v>0</v>
      </c>
      <c r="I31" s="22">
        <f t="shared" si="4"/>
        <v>28.15</v>
      </c>
      <c r="J31" s="17">
        <f t="shared" si="5"/>
        <v>0</v>
      </c>
    </row>
    <row r="32" spans="1:10" x14ac:dyDescent="0.3">
      <c r="A32" s="147"/>
      <c r="B32" s="201" t="s">
        <v>220</v>
      </c>
      <c r="C32" s="25" t="s">
        <v>393</v>
      </c>
      <c r="D32" s="145">
        <v>0.85</v>
      </c>
      <c r="E32" s="18">
        <v>0</v>
      </c>
      <c r="F32" s="19">
        <f>ROUNDUP((D32*E32),0)</f>
        <v>0</v>
      </c>
      <c r="G32" s="20">
        <v>28.15</v>
      </c>
      <c r="H32" s="136">
        <f>H8</f>
        <v>0</v>
      </c>
      <c r="I32" s="22">
        <f t="shared" si="4"/>
        <v>28.15</v>
      </c>
      <c r="J32" s="17">
        <f t="shared" si="5"/>
        <v>0</v>
      </c>
    </row>
    <row r="33" spans="1:10" x14ac:dyDescent="0.3">
      <c r="A33" s="147"/>
      <c r="B33" s="201" t="s">
        <v>26</v>
      </c>
      <c r="C33" s="25" t="s">
        <v>48</v>
      </c>
      <c r="D33" s="29">
        <v>0.85</v>
      </c>
      <c r="E33" s="18">
        <v>0</v>
      </c>
      <c r="F33" s="19">
        <f>ROUNDUP((D33*E33),0)</f>
        <v>0</v>
      </c>
      <c r="G33" s="20">
        <v>28.15</v>
      </c>
      <c r="H33" s="21">
        <f>H8</f>
        <v>0</v>
      </c>
      <c r="I33" s="22">
        <f t="shared" si="4"/>
        <v>28.15</v>
      </c>
      <c r="J33" s="17">
        <f t="shared" si="5"/>
        <v>0</v>
      </c>
    </row>
    <row r="34" spans="1:10" x14ac:dyDescent="0.3">
      <c r="A34" s="147"/>
      <c r="B34" s="43"/>
      <c r="C34" s="43"/>
      <c r="D34" s="31"/>
      <c r="E34" s="161"/>
      <c r="F34" s="33"/>
      <c r="G34" s="34"/>
      <c r="H34" s="35"/>
      <c r="I34" s="265"/>
      <c r="J34" s="31"/>
    </row>
    <row r="35" spans="1:10" x14ac:dyDescent="0.3">
      <c r="A35" s="16" t="s">
        <v>61</v>
      </c>
      <c r="B35" s="25" t="s">
        <v>34</v>
      </c>
      <c r="C35" s="25" t="s">
        <v>76</v>
      </c>
      <c r="D35" s="17">
        <v>1</v>
      </c>
      <c r="E35" s="18">
        <v>0</v>
      </c>
      <c r="F35" s="19">
        <f t="shared" ref="F35:F45" si="6">PRODUCT(D35:E35)</f>
        <v>0</v>
      </c>
      <c r="G35" s="20">
        <v>51.3</v>
      </c>
      <c r="H35" s="21">
        <f>H8</f>
        <v>0</v>
      </c>
      <c r="I35" s="22">
        <f t="shared" si="4"/>
        <v>51.3</v>
      </c>
      <c r="J35" s="17">
        <f>+F35*I35</f>
        <v>0</v>
      </c>
    </row>
    <row r="36" spans="1:10" x14ac:dyDescent="0.3">
      <c r="A36" s="23"/>
      <c r="B36" s="25" t="s">
        <v>62</v>
      </c>
      <c r="C36" s="25" t="s">
        <v>77</v>
      </c>
      <c r="D36" s="17">
        <v>1</v>
      </c>
      <c r="E36" s="18">
        <v>0</v>
      </c>
      <c r="F36" s="19">
        <f t="shared" si="6"/>
        <v>0</v>
      </c>
      <c r="G36" s="20">
        <v>51.3</v>
      </c>
      <c r="H36" s="21">
        <f>H8</f>
        <v>0</v>
      </c>
      <c r="I36" s="22">
        <f t="shared" si="4"/>
        <v>51.3</v>
      </c>
      <c r="J36" s="17">
        <f t="shared" ref="J36:J45" si="7">+F36*I36</f>
        <v>0</v>
      </c>
    </row>
    <row r="37" spans="1:10" x14ac:dyDescent="0.3">
      <c r="A37" s="147"/>
      <c r="B37" s="25" t="s">
        <v>25</v>
      </c>
      <c r="C37" s="25" t="s">
        <v>78</v>
      </c>
      <c r="D37" s="17">
        <v>1</v>
      </c>
      <c r="E37" s="18">
        <v>0</v>
      </c>
      <c r="F37" s="19">
        <f t="shared" si="6"/>
        <v>0</v>
      </c>
      <c r="G37" s="20">
        <v>51.3</v>
      </c>
      <c r="H37" s="21">
        <f>H8</f>
        <v>0</v>
      </c>
      <c r="I37" s="22">
        <f t="shared" si="4"/>
        <v>51.3</v>
      </c>
      <c r="J37" s="17">
        <f t="shared" si="7"/>
        <v>0</v>
      </c>
    </row>
    <row r="38" spans="1:10" x14ac:dyDescent="0.3">
      <c r="A38" s="147"/>
      <c r="B38" s="25" t="s">
        <v>220</v>
      </c>
      <c r="C38" s="25" t="s">
        <v>394</v>
      </c>
      <c r="D38" s="17">
        <v>1</v>
      </c>
      <c r="E38" s="18">
        <v>0</v>
      </c>
      <c r="F38" s="19">
        <f t="shared" si="6"/>
        <v>0</v>
      </c>
      <c r="G38" s="20">
        <v>51.3</v>
      </c>
      <c r="H38" s="21">
        <f>H8</f>
        <v>0</v>
      </c>
      <c r="I38" s="22">
        <f t="shared" si="4"/>
        <v>51.3</v>
      </c>
      <c r="J38" s="17">
        <f t="shared" si="7"/>
        <v>0</v>
      </c>
    </row>
    <row r="39" spans="1:10" x14ac:dyDescent="0.3">
      <c r="A39" s="147"/>
      <c r="B39" s="25" t="s">
        <v>26</v>
      </c>
      <c r="C39" s="25" t="s">
        <v>79</v>
      </c>
      <c r="D39" s="17">
        <v>1</v>
      </c>
      <c r="E39" s="18">
        <v>0</v>
      </c>
      <c r="F39" s="19">
        <f t="shared" si="6"/>
        <v>0</v>
      </c>
      <c r="G39" s="20">
        <v>51.3</v>
      </c>
      <c r="H39" s="21">
        <f>H8</f>
        <v>0</v>
      </c>
      <c r="I39" s="22">
        <f t="shared" si="4"/>
        <v>51.3</v>
      </c>
      <c r="J39" s="17">
        <f t="shared" si="7"/>
        <v>0</v>
      </c>
    </row>
    <row r="40" spans="1:10" x14ac:dyDescent="0.3">
      <c r="A40" s="39"/>
      <c r="B40" s="172"/>
      <c r="C40" s="177"/>
      <c r="D40" s="139"/>
      <c r="E40" s="140"/>
      <c r="F40" s="141"/>
      <c r="G40" s="176"/>
      <c r="H40" s="143"/>
      <c r="I40" s="226"/>
      <c r="J40" s="227"/>
    </row>
    <row r="41" spans="1:10" x14ac:dyDescent="0.3">
      <c r="A41" s="16" t="s">
        <v>260</v>
      </c>
      <c r="B41" s="25" t="s">
        <v>23</v>
      </c>
      <c r="C41" s="25" t="s">
        <v>84</v>
      </c>
      <c r="D41" s="17">
        <v>1</v>
      </c>
      <c r="E41" s="18">
        <v>0</v>
      </c>
      <c r="F41" s="19">
        <f t="shared" si="6"/>
        <v>0</v>
      </c>
      <c r="G41" s="20">
        <v>51.3</v>
      </c>
      <c r="H41" s="136">
        <f>H8</f>
        <v>0</v>
      </c>
      <c r="I41" s="28">
        <f t="shared" si="4"/>
        <v>51.3</v>
      </c>
      <c r="J41" s="29">
        <f t="shared" si="7"/>
        <v>0</v>
      </c>
    </row>
    <row r="42" spans="1:10" x14ac:dyDescent="0.3">
      <c r="A42" s="23"/>
      <c r="B42" s="201" t="s">
        <v>24</v>
      </c>
      <c r="C42" s="25" t="s">
        <v>85</v>
      </c>
      <c r="D42" s="17">
        <v>1</v>
      </c>
      <c r="E42" s="18">
        <v>0</v>
      </c>
      <c r="F42" s="19">
        <f t="shared" si="6"/>
        <v>0</v>
      </c>
      <c r="G42" s="20">
        <v>51.3</v>
      </c>
      <c r="H42" s="136">
        <f>H8</f>
        <v>0</v>
      </c>
      <c r="I42" s="28">
        <f t="shared" si="4"/>
        <v>51.3</v>
      </c>
      <c r="J42" s="29">
        <f t="shared" si="7"/>
        <v>0</v>
      </c>
    </row>
    <row r="43" spans="1:10" x14ac:dyDescent="0.3">
      <c r="A43" s="147"/>
      <c r="B43" s="201" t="s">
        <v>25</v>
      </c>
      <c r="C43" s="25" t="s">
        <v>86</v>
      </c>
      <c r="D43" s="17">
        <v>1</v>
      </c>
      <c r="E43" s="18">
        <v>0</v>
      </c>
      <c r="F43" s="19">
        <f t="shared" si="6"/>
        <v>0</v>
      </c>
      <c r="G43" s="20">
        <v>51.3</v>
      </c>
      <c r="H43" s="136">
        <f>H8</f>
        <v>0</v>
      </c>
      <c r="I43" s="28">
        <f t="shared" si="4"/>
        <v>51.3</v>
      </c>
      <c r="J43" s="29">
        <f t="shared" si="7"/>
        <v>0</v>
      </c>
    </row>
    <row r="44" spans="1:10" x14ac:dyDescent="0.3">
      <c r="A44" s="147"/>
      <c r="B44" s="202" t="s">
        <v>220</v>
      </c>
      <c r="C44" s="25" t="s">
        <v>395</v>
      </c>
      <c r="D44" s="17">
        <v>1</v>
      </c>
      <c r="E44" s="18">
        <v>0</v>
      </c>
      <c r="F44" s="19">
        <f t="shared" si="6"/>
        <v>0</v>
      </c>
      <c r="G44" s="20">
        <v>51.3</v>
      </c>
      <c r="H44" s="136">
        <f>H8</f>
        <v>0</v>
      </c>
      <c r="I44" s="28">
        <f t="shared" ref="I44:I45" si="8">G44-(G44/100*H44)</f>
        <v>51.3</v>
      </c>
      <c r="J44" s="29">
        <f t="shared" si="7"/>
        <v>0</v>
      </c>
    </row>
    <row r="45" spans="1:10" x14ac:dyDescent="0.3">
      <c r="A45" s="147"/>
      <c r="B45" s="202" t="s">
        <v>26</v>
      </c>
      <c r="C45" s="38" t="s">
        <v>87</v>
      </c>
      <c r="D45" s="206">
        <v>1</v>
      </c>
      <c r="E45" s="207">
        <v>0</v>
      </c>
      <c r="F45" s="208">
        <f t="shared" si="6"/>
        <v>0</v>
      </c>
      <c r="G45" s="170">
        <v>51.3</v>
      </c>
      <c r="H45" s="209">
        <f>H8</f>
        <v>0</v>
      </c>
      <c r="I45" s="210">
        <f t="shared" si="8"/>
        <v>51.3</v>
      </c>
      <c r="J45" s="211">
        <f t="shared" si="7"/>
        <v>0</v>
      </c>
    </row>
    <row r="46" spans="1:10" x14ac:dyDescent="0.3">
      <c r="A46" s="266"/>
      <c r="B46" s="172"/>
      <c r="C46" s="177"/>
      <c r="D46" s="139"/>
      <c r="E46" s="140"/>
      <c r="F46" s="141"/>
      <c r="G46" s="176"/>
      <c r="H46" s="143"/>
      <c r="I46" s="144"/>
      <c r="J46" s="150"/>
    </row>
    <row r="47" spans="1:10" x14ac:dyDescent="0.3">
      <c r="A47" s="16" t="s">
        <v>260</v>
      </c>
      <c r="B47" s="25" t="s">
        <v>23</v>
      </c>
      <c r="C47" s="25" t="s">
        <v>261</v>
      </c>
      <c r="D47" s="17">
        <v>1</v>
      </c>
      <c r="E47" s="18">
        <v>0</v>
      </c>
      <c r="F47" s="19">
        <f t="shared" ref="F47:F51" si="9">PRODUCT(D47:E47)</f>
        <v>0</v>
      </c>
      <c r="G47" s="20">
        <v>51.3</v>
      </c>
      <c r="H47" s="21">
        <f>H8</f>
        <v>0</v>
      </c>
      <c r="I47" s="28">
        <f t="shared" ref="I47:I51" si="10">G47-(G47/100*H47)</f>
        <v>51.3</v>
      </c>
      <c r="J47" s="29">
        <f t="shared" ref="J47:J51" si="11">+F47*I47</f>
        <v>0</v>
      </c>
    </row>
    <row r="48" spans="1:10" x14ac:dyDescent="0.3">
      <c r="A48" s="23"/>
      <c r="B48" s="201" t="s">
        <v>24</v>
      </c>
      <c r="C48" s="25" t="s">
        <v>262</v>
      </c>
      <c r="D48" s="17">
        <v>1</v>
      </c>
      <c r="E48" s="18">
        <v>0</v>
      </c>
      <c r="F48" s="19">
        <f t="shared" si="9"/>
        <v>0</v>
      </c>
      <c r="G48" s="20">
        <v>51.3</v>
      </c>
      <c r="H48" s="136">
        <f>H8</f>
        <v>0</v>
      </c>
      <c r="I48" s="28">
        <f t="shared" si="10"/>
        <v>51.3</v>
      </c>
      <c r="J48" s="29">
        <f t="shared" si="11"/>
        <v>0</v>
      </c>
    </row>
    <row r="49" spans="1:10" x14ac:dyDescent="0.3">
      <c r="A49" s="147"/>
      <c r="B49" s="201" t="s">
        <v>25</v>
      </c>
      <c r="C49" s="25" t="s">
        <v>263</v>
      </c>
      <c r="D49" s="17">
        <v>1</v>
      </c>
      <c r="E49" s="18">
        <v>0</v>
      </c>
      <c r="F49" s="19">
        <f t="shared" si="9"/>
        <v>0</v>
      </c>
      <c r="G49" s="20">
        <v>51.3</v>
      </c>
      <c r="H49" s="136">
        <f>H8</f>
        <v>0</v>
      </c>
      <c r="I49" s="28">
        <f t="shared" si="10"/>
        <v>51.3</v>
      </c>
      <c r="J49" s="29">
        <f t="shared" si="11"/>
        <v>0</v>
      </c>
    </row>
    <row r="50" spans="1:10" x14ac:dyDescent="0.3">
      <c r="A50" s="147"/>
      <c r="B50" s="202" t="s">
        <v>220</v>
      </c>
      <c r="C50" s="25" t="s">
        <v>396</v>
      </c>
      <c r="D50" s="17">
        <v>1</v>
      </c>
      <c r="E50" s="18">
        <v>0</v>
      </c>
      <c r="F50" s="19">
        <f t="shared" si="9"/>
        <v>0</v>
      </c>
      <c r="G50" s="20">
        <v>51.3</v>
      </c>
      <c r="H50" s="136">
        <f>H8</f>
        <v>0</v>
      </c>
      <c r="I50" s="28">
        <f t="shared" si="10"/>
        <v>51.3</v>
      </c>
      <c r="J50" s="29">
        <f t="shared" si="11"/>
        <v>0</v>
      </c>
    </row>
    <row r="51" spans="1:10" x14ac:dyDescent="0.3">
      <c r="A51" s="147"/>
      <c r="B51" s="202" t="s">
        <v>26</v>
      </c>
      <c r="C51" s="38" t="s">
        <v>264</v>
      </c>
      <c r="D51" s="206">
        <v>1</v>
      </c>
      <c r="E51" s="207">
        <v>0</v>
      </c>
      <c r="F51" s="208">
        <f t="shared" si="9"/>
        <v>0</v>
      </c>
      <c r="G51" s="170">
        <v>51.3</v>
      </c>
      <c r="H51" s="209">
        <f>H8</f>
        <v>0</v>
      </c>
      <c r="I51" s="210">
        <f t="shared" si="10"/>
        <v>51.3</v>
      </c>
      <c r="J51" s="211">
        <f t="shared" si="11"/>
        <v>0</v>
      </c>
    </row>
    <row r="52" spans="1:10" x14ac:dyDescent="0.3">
      <c r="A52" s="266"/>
      <c r="B52" s="172"/>
      <c r="C52" s="177"/>
      <c r="D52" s="139"/>
      <c r="E52" s="140"/>
      <c r="F52" s="141"/>
      <c r="G52" s="176"/>
      <c r="H52" s="143"/>
      <c r="I52" s="144"/>
      <c r="J52" s="150"/>
    </row>
    <row r="53" spans="1:10" x14ac:dyDescent="0.3">
      <c r="A53" s="16" t="s">
        <v>71</v>
      </c>
      <c r="B53" s="25" t="s">
        <v>23</v>
      </c>
      <c r="C53" s="25" t="s">
        <v>117</v>
      </c>
      <c r="D53" s="17">
        <v>1</v>
      </c>
      <c r="E53" s="18">
        <v>0</v>
      </c>
      <c r="F53" s="19">
        <f t="shared" ref="F53:F57" si="12">PRODUCT(D53:E53)</f>
        <v>0</v>
      </c>
      <c r="G53" s="20">
        <v>35.700000000000003</v>
      </c>
      <c r="H53" s="21">
        <f>H8</f>
        <v>0</v>
      </c>
      <c r="I53" s="28">
        <f t="shared" ref="I53:I57" si="13">G53-(G53/100*H53)</f>
        <v>35.700000000000003</v>
      </c>
      <c r="J53" s="29">
        <f t="shared" ref="J53:J57" si="14">+F53*I53</f>
        <v>0</v>
      </c>
    </row>
    <row r="54" spans="1:10" x14ac:dyDescent="0.3">
      <c r="A54" s="23"/>
      <c r="B54" s="25" t="s">
        <v>24</v>
      </c>
      <c r="C54" s="25" t="s">
        <v>118</v>
      </c>
      <c r="D54" s="17">
        <v>1</v>
      </c>
      <c r="E54" s="18">
        <v>0</v>
      </c>
      <c r="F54" s="19">
        <f t="shared" si="12"/>
        <v>0</v>
      </c>
      <c r="G54" s="20">
        <v>35.700000000000003</v>
      </c>
      <c r="H54" s="136">
        <f>H8</f>
        <v>0</v>
      </c>
      <c r="I54" s="28">
        <f t="shared" si="13"/>
        <v>35.700000000000003</v>
      </c>
      <c r="J54" s="29">
        <f t="shared" si="14"/>
        <v>0</v>
      </c>
    </row>
    <row r="55" spans="1:10" x14ac:dyDescent="0.3">
      <c r="A55" s="147"/>
      <c r="B55" s="25" t="s">
        <v>69</v>
      </c>
      <c r="C55" s="25" t="s">
        <v>119</v>
      </c>
      <c r="D55" s="17">
        <v>1</v>
      </c>
      <c r="E55" s="18">
        <v>0</v>
      </c>
      <c r="F55" s="19">
        <f t="shared" si="12"/>
        <v>0</v>
      </c>
      <c r="G55" s="20">
        <v>35.700000000000003</v>
      </c>
      <c r="H55" s="136">
        <f>H8</f>
        <v>0</v>
      </c>
      <c r="I55" s="28">
        <f t="shared" si="13"/>
        <v>35.700000000000003</v>
      </c>
      <c r="J55" s="29">
        <f t="shared" si="14"/>
        <v>0</v>
      </c>
    </row>
    <row r="56" spans="1:10" x14ac:dyDescent="0.3">
      <c r="A56" s="147"/>
      <c r="B56" s="38" t="s">
        <v>220</v>
      </c>
      <c r="C56" s="25" t="s">
        <v>397</v>
      </c>
      <c r="D56" s="17">
        <v>1</v>
      </c>
      <c r="E56" s="18">
        <v>0</v>
      </c>
      <c r="F56" s="19">
        <f t="shared" si="12"/>
        <v>0</v>
      </c>
      <c r="G56" s="20">
        <v>35.700000000000003</v>
      </c>
      <c r="H56" s="136">
        <f>H8</f>
        <v>0</v>
      </c>
      <c r="I56" s="28">
        <f t="shared" si="13"/>
        <v>35.700000000000003</v>
      </c>
      <c r="J56" s="29">
        <f t="shared" si="14"/>
        <v>0</v>
      </c>
    </row>
    <row r="57" spans="1:10" x14ac:dyDescent="0.3">
      <c r="A57" s="147"/>
      <c r="B57" s="38" t="s">
        <v>26</v>
      </c>
      <c r="C57" s="38" t="s">
        <v>120</v>
      </c>
      <c r="D57" s="17">
        <v>1</v>
      </c>
      <c r="E57" s="18">
        <v>0</v>
      </c>
      <c r="F57" s="19">
        <f t="shared" si="12"/>
        <v>0</v>
      </c>
      <c r="G57" s="170">
        <v>35.700000000000003</v>
      </c>
      <c r="H57" s="136">
        <f>H8</f>
        <v>0</v>
      </c>
      <c r="I57" s="28">
        <f t="shared" si="13"/>
        <v>35.700000000000003</v>
      </c>
      <c r="J57" s="29">
        <f t="shared" si="14"/>
        <v>0</v>
      </c>
    </row>
    <row r="58" spans="1:10" ht="15" customHeight="1" x14ac:dyDescent="0.3">
      <c r="A58" s="39"/>
      <c r="B58" s="172"/>
      <c r="C58" s="177"/>
      <c r="D58" s="139"/>
      <c r="E58" s="140"/>
      <c r="F58" s="141"/>
      <c r="G58" s="176"/>
      <c r="H58" s="143"/>
      <c r="I58" s="144"/>
      <c r="J58" s="150"/>
    </row>
    <row r="59" spans="1:10" x14ac:dyDescent="0.3">
      <c r="A59" s="16" t="s">
        <v>72</v>
      </c>
      <c r="B59" s="25" t="s">
        <v>23</v>
      </c>
      <c r="C59" s="137" t="s">
        <v>123</v>
      </c>
      <c r="D59" s="17">
        <v>1</v>
      </c>
      <c r="E59" s="18">
        <v>0</v>
      </c>
      <c r="F59" s="19">
        <f t="shared" ref="F59:F63" si="15">PRODUCT(D59:E59)</f>
        <v>0</v>
      </c>
      <c r="G59" s="20">
        <v>36.25</v>
      </c>
      <c r="H59" s="21">
        <f>H8</f>
        <v>0</v>
      </c>
      <c r="I59" s="28">
        <f t="shared" ref="I59:I63" si="16">G59-(G59/100*H59)</f>
        <v>36.25</v>
      </c>
      <c r="J59" s="29">
        <f t="shared" ref="J59:J63" si="17">+F59*I59</f>
        <v>0</v>
      </c>
    </row>
    <row r="60" spans="1:10" x14ac:dyDescent="0.3">
      <c r="A60" s="23"/>
      <c r="B60" s="25" t="s">
        <v>24</v>
      </c>
      <c r="C60" s="137" t="s">
        <v>124</v>
      </c>
      <c r="D60" s="17">
        <v>1</v>
      </c>
      <c r="E60" s="18">
        <v>0</v>
      </c>
      <c r="F60" s="19">
        <f t="shared" si="15"/>
        <v>0</v>
      </c>
      <c r="G60" s="20">
        <v>36.25</v>
      </c>
      <c r="H60" s="21">
        <f>H8</f>
        <v>0</v>
      </c>
      <c r="I60" s="28">
        <f t="shared" si="16"/>
        <v>36.25</v>
      </c>
      <c r="J60" s="29">
        <f t="shared" si="17"/>
        <v>0</v>
      </c>
    </row>
    <row r="61" spans="1:10" x14ac:dyDescent="0.3">
      <c r="A61" s="147"/>
      <c r="B61" s="25" t="s">
        <v>69</v>
      </c>
      <c r="C61" s="137" t="s">
        <v>125</v>
      </c>
      <c r="D61" s="17">
        <v>1</v>
      </c>
      <c r="E61" s="18">
        <v>0</v>
      </c>
      <c r="F61" s="19">
        <f t="shared" si="15"/>
        <v>0</v>
      </c>
      <c r="G61" s="20">
        <v>36.25</v>
      </c>
      <c r="H61" s="136">
        <f>H8</f>
        <v>0</v>
      </c>
      <c r="I61" s="28">
        <f t="shared" si="16"/>
        <v>36.25</v>
      </c>
      <c r="J61" s="29">
        <f t="shared" si="17"/>
        <v>0</v>
      </c>
    </row>
    <row r="62" spans="1:10" x14ac:dyDescent="0.3">
      <c r="A62" s="147"/>
      <c r="B62" s="25" t="s">
        <v>220</v>
      </c>
      <c r="C62" s="137" t="s">
        <v>398</v>
      </c>
      <c r="D62" s="17">
        <v>1</v>
      </c>
      <c r="E62" s="18">
        <v>0</v>
      </c>
      <c r="F62" s="19">
        <f t="shared" si="15"/>
        <v>0</v>
      </c>
      <c r="G62" s="20">
        <v>36.25</v>
      </c>
      <c r="H62" s="136">
        <f>H8</f>
        <v>0</v>
      </c>
      <c r="I62" s="28">
        <f t="shared" si="16"/>
        <v>36.25</v>
      </c>
      <c r="J62" s="29">
        <f t="shared" si="17"/>
        <v>0</v>
      </c>
    </row>
    <row r="63" spans="1:10" x14ac:dyDescent="0.3">
      <c r="A63" s="147"/>
      <c r="B63" s="25" t="s">
        <v>26</v>
      </c>
      <c r="C63" s="137" t="s">
        <v>126</v>
      </c>
      <c r="D63" s="17">
        <v>1</v>
      </c>
      <c r="E63" s="18">
        <v>0</v>
      </c>
      <c r="F63" s="19">
        <f t="shared" si="15"/>
        <v>0</v>
      </c>
      <c r="G63" s="20">
        <v>36.25</v>
      </c>
      <c r="H63" s="136">
        <f>H8</f>
        <v>0</v>
      </c>
      <c r="I63" s="28">
        <f t="shared" si="16"/>
        <v>36.25</v>
      </c>
      <c r="J63" s="29">
        <f t="shared" si="17"/>
        <v>0</v>
      </c>
    </row>
    <row r="64" spans="1:10" x14ac:dyDescent="0.3">
      <c r="A64" s="39"/>
      <c r="B64" s="172"/>
      <c r="C64" s="175"/>
      <c r="D64" s="139"/>
      <c r="E64" s="140"/>
      <c r="F64" s="141"/>
      <c r="G64" s="176"/>
      <c r="H64" s="143"/>
      <c r="I64" s="144"/>
      <c r="J64" s="150"/>
    </row>
    <row r="65" spans="1:10" x14ac:dyDescent="0.3">
      <c r="A65" s="16" t="s">
        <v>73</v>
      </c>
      <c r="B65" s="25" t="s">
        <v>23</v>
      </c>
      <c r="C65" s="137" t="s">
        <v>131</v>
      </c>
      <c r="D65" s="17">
        <v>1</v>
      </c>
      <c r="E65" s="18">
        <v>0</v>
      </c>
      <c r="F65" s="19">
        <f t="shared" ref="F65:F69" si="18">PRODUCT(D65:E65)</f>
        <v>0</v>
      </c>
      <c r="G65" s="20">
        <v>36.25</v>
      </c>
      <c r="H65" s="21">
        <f>H8</f>
        <v>0</v>
      </c>
      <c r="I65" s="28">
        <f t="shared" ref="I65:I69" si="19">G65-(G65/100*H65)</f>
        <v>36.25</v>
      </c>
      <c r="J65" s="29">
        <f t="shared" ref="J65:J69" si="20">+F65*I65</f>
        <v>0</v>
      </c>
    </row>
    <row r="66" spans="1:10" x14ac:dyDescent="0.3">
      <c r="A66" s="23"/>
      <c r="B66" s="25" t="s">
        <v>24</v>
      </c>
      <c r="C66" s="137" t="s">
        <v>132</v>
      </c>
      <c r="D66" s="17">
        <v>1</v>
      </c>
      <c r="E66" s="18">
        <v>0</v>
      </c>
      <c r="F66" s="19">
        <f t="shared" si="18"/>
        <v>0</v>
      </c>
      <c r="G66" s="20">
        <v>36.25</v>
      </c>
      <c r="H66" s="136">
        <f>H8</f>
        <v>0</v>
      </c>
      <c r="I66" s="28">
        <f t="shared" si="19"/>
        <v>36.25</v>
      </c>
      <c r="J66" s="29">
        <f t="shared" si="20"/>
        <v>0</v>
      </c>
    </row>
    <row r="67" spans="1:10" x14ac:dyDescent="0.3">
      <c r="A67" s="147"/>
      <c r="B67" s="25" t="s">
        <v>69</v>
      </c>
      <c r="C67" s="137" t="s">
        <v>133</v>
      </c>
      <c r="D67" s="17">
        <v>1</v>
      </c>
      <c r="E67" s="18">
        <v>0</v>
      </c>
      <c r="F67" s="19">
        <f t="shared" si="18"/>
        <v>0</v>
      </c>
      <c r="G67" s="20">
        <v>36.25</v>
      </c>
      <c r="H67" s="136">
        <f>H8</f>
        <v>0</v>
      </c>
      <c r="I67" s="28">
        <f t="shared" si="19"/>
        <v>36.25</v>
      </c>
      <c r="J67" s="29">
        <f t="shared" si="20"/>
        <v>0</v>
      </c>
    </row>
    <row r="68" spans="1:10" x14ac:dyDescent="0.3">
      <c r="A68" s="147"/>
      <c r="B68" s="25" t="s">
        <v>220</v>
      </c>
      <c r="C68" s="137" t="s">
        <v>399</v>
      </c>
      <c r="D68" s="17">
        <v>1</v>
      </c>
      <c r="E68" s="18">
        <v>0</v>
      </c>
      <c r="F68" s="19">
        <f t="shared" si="18"/>
        <v>0</v>
      </c>
      <c r="G68" s="20">
        <v>36.25</v>
      </c>
      <c r="H68" s="136">
        <f>H8</f>
        <v>0</v>
      </c>
      <c r="I68" s="28">
        <f t="shared" si="19"/>
        <v>36.25</v>
      </c>
      <c r="J68" s="29">
        <f t="shared" si="20"/>
        <v>0</v>
      </c>
    </row>
    <row r="69" spans="1:10" x14ac:dyDescent="0.3">
      <c r="A69" s="147"/>
      <c r="B69" s="38" t="s">
        <v>26</v>
      </c>
      <c r="C69" s="189" t="s">
        <v>134</v>
      </c>
      <c r="D69" s="17">
        <v>1</v>
      </c>
      <c r="E69" s="18">
        <v>0</v>
      </c>
      <c r="F69" s="19">
        <f t="shared" si="18"/>
        <v>0</v>
      </c>
      <c r="G69" s="170">
        <v>36.25</v>
      </c>
      <c r="H69" s="136">
        <f>H8</f>
        <v>0</v>
      </c>
      <c r="I69" s="28">
        <f t="shared" si="19"/>
        <v>36.25</v>
      </c>
      <c r="J69" s="29">
        <f t="shared" si="20"/>
        <v>0</v>
      </c>
    </row>
    <row r="70" spans="1:10" x14ac:dyDescent="0.3">
      <c r="A70" s="39"/>
      <c r="B70" s="172"/>
      <c r="C70" s="175"/>
      <c r="D70" s="139"/>
      <c r="E70" s="140"/>
      <c r="F70" s="141"/>
      <c r="G70" s="176"/>
      <c r="H70" s="143"/>
      <c r="I70" s="144"/>
      <c r="J70" s="150"/>
    </row>
    <row r="71" spans="1:10" x14ac:dyDescent="0.3">
      <c r="A71" s="16" t="s">
        <v>53</v>
      </c>
      <c r="B71" s="25" t="s">
        <v>23</v>
      </c>
      <c r="C71" s="137" t="s">
        <v>472</v>
      </c>
      <c r="D71" s="145">
        <v>0.87</v>
      </c>
      <c r="E71" s="18">
        <v>0</v>
      </c>
      <c r="F71" s="19">
        <f>ROUNDUP((D71*E71),0)</f>
        <v>0</v>
      </c>
      <c r="G71" s="20">
        <v>20.55</v>
      </c>
      <c r="H71" s="21">
        <f>H8</f>
        <v>0</v>
      </c>
      <c r="I71" s="22">
        <f t="shared" ref="I71:I75" si="21">G71-(G71/100*H71)</f>
        <v>20.55</v>
      </c>
      <c r="J71" s="17">
        <f t="shared" ref="J71:J75" si="22">+F71*I71</f>
        <v>0</v>
      </c>
    </row>
    <row r="72" spans="1:10" x14ac:dyDescent="0.3">
      <c r="A72" s="23"/>
      <c r="B72" s="201" t="s">
        <v>24</v>
      </c>
      <c r="C72" s="25" t="s">
        <v>54</v>
      </c>
      <c r="D72" s="145">
        <v>0.87</v>
      </c>
      <c r="E72" s="18">
        <v>0</v>
      </c>
      <c r="F72" s="19">
        <f>ROUNDUP((D72*E72),0)</f>
        <v>0</v>
      </c>
      <c r="G72" s="20">
        <v>20.55</v>
      </c>
      <c r="H72" s="136">
        <f>H8</f>
        <v>0</v>
      </c>
      <c r="I72" s="22">
        <f t="shared" si="21"/>
        <v>20.55</v>
      </c>
      <c r="J72" s="17">
        <f t="shared" si="22"/>
        <v>0</v>
      </c>
    </row>
    <row r="73" spans="1:10" x14ac:dyDescent="0.3">
      <c r="A73" s="147"/>
      <c r="B73" s="201" t="s">
        <v>25</v>
      </c>
      <c r="C73" s="25" t="s">
        <v>55</v>
      </c>
      <c r="D73" s="145">
        <v>0.87</v>
      </c>
      <c r="E73" s="18">
        <v>0</v>
      </c>
      <c r="F73" s="19">
        <f>ROUNDUP((D73*E73),0)</f>
        <v>0</v>
      </c>
      <c r="G73" s="20">
        <v>20.55</v>
      </c>
      <c r="H73" s="136">
        <f>H8</f>
        <v>0</v>
      </c>
      <c r="I73" s="22">
        <f t="shared" si="21"/>
        <v>20.55</v>
      </c>
      <c r="J73" s="17">
        <f t="shared" si="22"/>
        <v>0</v>
      </c>
    </row>
    <row r="74" spans="1:10" x14ac:dyDescent="0.3">
      <c r="A74" s="147"/>
      <c r="B74" s="201" t="s">
        <v>220</v>
      </c>
      <c r="C74" s="25" t="s">
        <v>427</v>
      </c>
      <c r="D74" s="145">
        <v>0.87</v>
      </c>
      <c r="E74" s="18">
        <v>0</v>
      </c>
      <c r="F74" s="19">
        <f>ROUNDUP((D74*E74),0)</f>
        <v>0</v>
      </c>
      <c r="G74" s="20">
        <v>20.55</v>
      </c>
      <c r="H74" s="136">
        <f>H8</f>
        <v>0</v>
      </c>
      <c r="I74" s="22">
        <f t="shared" si="21"/>
        <v>20.55</v>
      </c>
      <c r="J74" s="17">
        <f t="shared" si="22"/>
        <v>0</v>
      </c>
    </row>
    <row r="75" spans="1:10" x14ac:dyDescent="0.3">
      <c r="A75" s="147"/>
      <c r="B75" s="202" t="s">
        <v>26</v>
      </c>
      <c r="C75" s="38" t="s">
        <v>56</v>
      </c>
      <c r="D75" s="183">
        <v>0.87</v>
      </c>
      <c r="E75" s="207">
        <v>0</v>
      </c>
      <c r="F75" s="208">
        <f>ROUNDUP((D75*E75),0)</f>
        <v>0</v>
      </c>
      <c r="G75" s="170">
        <v>20.55</v>
      </c>
      <c r="H75" s="209">
        <f>H8</f>
        <v>0</v>
      </c>
      <c r="I75" s="264">
        <f t="shared" si="21"/>
        <v>20.55</v>
      </c>
      <c r="J75" s="206">
        <f t="shared" si="22"/>
        <v>0</v>
      </c>
    </row>
    <row r="76" spans="1:10" x14ac:dyDescent="0.3">
      <c r="A76" s="160"/>
      <c r="B76" s="172"/>
      <c r="C76" s="177"/>
      <c r="D76" s="145"/>
      <c r="E76" s="231"/>
      <c r="F76" s="141"/>
      <c r="G76" s="176"/>
      <c r="H76" s="143"/>
      <c r="I76" s="144"/>
      <c r="J76" s="150"/>
    </row>
    <row r="77" spans="1:10" x14ac:dyDescent="0.3">
      <c r="A77" s="16" t="s">
        <v>246</v>
      </c>
      <c r="B77" s="25" t="s">
        <v>23</v>
      </c>
      <c r="C77" s="230" t="s">
        <v>250</v>
      </c>
      <c r="D77" s="29">
        <v>0.8</v>
      </c>
      <c r="E77" s="18">
        <v>0</v>
      </c>
      <c r="F77" s="19">
        <f t="shared" ref="F77:F110" si="23">ROUNDUP((D77*E77),0)</f>
        <v>0</v>
      </c>
      <c r="G77" s="20">
        <v>16.100000000000001</v>
      </c>
      <c r="H77" s="21">
        <f>H8</f>
        <v>0</v>
      </c>
      <c r="I77" s="22">
        <f t="shared" ref="I77:I81" si="24">G77-(G77/100*H77)</f>
        <v>16.100000000000001</v>
      </c>
      <c r="J77" s="17">
        <f t="shared" ref="J77:J81" si="25">+F77*I77</f>
        <v>0</v>
      </c>
    </row>
    <row r="78" spans="1:10" x14ac:dyDescent="0.3">
      <c r="A78" s="1"/>
      <c r="B78" s="201" t="s">
        <v>24</v>
      </c>
      <c r="C78" s="25" t="s">
        <v>251</v>
      </c>
      <c r="D78" s="29">
        <v>0.8</v>
      </c>
      <c r="E78" s="18">
        <v>0</v>
      </c>
      <c r="F78" s="19">
        <f t="shared" si="23"/>
        <v>0</v>
      </c>
      <c r="G78" s="20">
        <v>16.100000000000001</v>
      </c>
      <c r="H78" s="21">
        <f>H8</f>
        <v>0</v>
      </c>
      <c r="I78" s="22">
        <f t="shared" si="24"/>
        <v>16.100000000000001</v>
      </c>
      <c r="J78" s="17">
        <f t="shared" si="25"/>
        <v>0</v>
      </c>
    </row>
    <row r="79" spans="1:10" x14ac:dyDescent="0.3">
      <c r="A79" s="290"/>
      <c r="B79" s="201" t="s">
        <v>25</v>
      </c>
      <c r="C79" s="225" t="s">
        <v>252</v>
      </c>
      <c r="D79" s="29">
        <v>0.8</v>
      </c>
      <c r="E79" s="18">
        <v>0</v>
      </c>
      <c r="F79" s="19">
        <f t="shared" si="23"/>
        <v>0</v>
      </c>
      <c r="G79" s="20">
        <v>16.100000000000001</v>
      </c>
      <c r="H79" s="21">
        <f>H8</f>
        <v>0</v>
      </c>
      <c r="I79" s="22">
        <f t="shared" si="24"/>
        <v>16.100000000000001</v>
      </c>
      <c r="J79" s="17">
        <f t="shared" si="25"/>
        <v>0</v>
      </c>
    </row>
    <row r="80" spans="1:10" x14ac:dyDescent="0.3">
      <c r="A80" s="290"/>
      <c r="B80" s="201" t="s">
        <v>220</v>
      </c>
      <c r="C80" s="225" t="s">
        <v>400</v>
      </c>
      <c r="D80" s="29">
        <v>0.8</v>
      </c>
      <c r="E80" s="18">
        <v>0</v>
      </c>
      <c r="F80" s="19">
        <f t="shared" si="23"/>
        <v>0</v>
      </c>
      <c r="G80" s="20">
        <v>16.100000000000001</v>
      </c>
      <c r="H80" s="21">
        <f>H8</f>
        <v>0</v>
      </c>
      <c r="I80" s="22">
        <f t="shared" si="24"/>
        <v>16.100000000000001</v>
      </c>
      <c r="J80" s="17">
        <f t="shared" si="25"/>
        <v>0</v>
      </c>
    </row>
    <row r="81" spans="1:10" x14ac:dyDescent="0.3">
      <c r="A81" s="290"/>
      <c r="B81" s="201" t="s">
        <v>26</v>
      </c>
      <c r="C81" s="225" t="s">
        <v>253</v>
      </c>
      <c r="D81" s="29">
        <v>0.8</v>
      </c>
      <c r="E81" s="18">
        <v>0</v>
      </c>
      <c r="F81" s="19">
        <f t="shared" si="23"/>
        <v>0</v>
      </c>
      <c r="G81" s="20">
        <v>16.100000000000001</v>
      </c>
      <c r="H81" s="21">
        <f>H8</f>
        <v>0</v>
      </c>
      <c r="I81" s="22">
        <f t="shared" si="24"/>
        <v>16.100000000000001</v>
      </c>
      <c r="J81" s="17">
        <f t="shared" si="25"/>
        <v>0</v>
      </c>
    </row>
    <row r="82" spans="1:10" x14ac:dyDescent="0.3">
      <c r="A82" s="290"/>
      <c r="B82" s="177"/>
      <c r="C82" s="177"/>
      <c r="D82" s="145"/>
      <c r="E82" s="231"/>
      <c r="F82" s="231"/>
      <c r="G82" s="176"/>
      <c r="H82" s="143"/>
      <c r="I82" s="144"/>
      <c r="J82" s="145"/>
    </row>
    <row r="83" spans="1:10" x14ac:dyDescent="0.3">
      <c r="A83" s="16" t="s">
        <v>276</v>
      </c>
      <c r="B83" s="16" t="s">
        <v>23</v>
      </c>
      <c r="C83" s="44" t="s">
        <v>277</v>
      </c>
      <c r="D83" s="29">
        <v>2.94</v>
      </c>
      <c r="E83" s="41">
        <v>0</v>
      </c>
      <c r="F83" s="19">
        <f t="shared" si="23"/>
        <v>0</v>
      </c>
      <c r="G83" s="20">
        <v>11.35</v>
      </c>
      <c r="H83" s="21">
        <f>H8</f>
        <v>0</v>
      </c>
      <c r="I83" s="28">
        <f t="shared" ref="I83:I84" si="26">G83-(G83/100*H83)</f>
        <v>11.35</v>
      </c>
      <c r="J83" s="29">
        <f t="shared" ref="J83:J84" si="27">+F83*I83</f>
        <v>0</v>
      </c>
    </row>
    <row r="84" spans="1:10" x14ac:dyDescent="0.3">
      <c r="A84" s="1"/>
      <c r="B84" s="244" t="s">
        <v>220</v>
      </c>
      <c r="C84" s="245" t="s">
        <v>401</v>
      </c>
      <c r="D84" s="211">
        <v>2.94</v>
      </c>
      <c r="E84" s="239">
        <v>0</v>
      </c>
      <c r="F84" s="19">
        <f t="shared" si="23"/>
        <v>0</v>
      </c>
      <c r="G84" s="170">
        <v>11.35</v>
      </c>
      <c r="H84" s="240">
        <f>H8</f>
        <v>0</v>
      </c>
      <c r="I84" s="210">
        <f t="shared" si="26"/>
        <v>11.35</v>
      </c>
      <c r="J84" s="211">
        <f t="shared" si="27"/>
        <v>0</v>
      </c>
    </row>
    <row r="85" spans="1:10" x14ac:dyDescent="0.3">
      <c r="A85" s="301"/>
      <c r="B85" s="192"/>
      <c r="C85" s="216"/>
      <c r="D85" s="183"/>
      <c r="E85" s="184"/>
      <c r="F85" s="184"/>
      <c r="G85" s="186"/>
      <c r="H85" s="187"/>
      <c r="I85" s="158"/>
      <c r="J85" s="159"/>
    </row>
    <row r="86" spans="1:10" x14ac:dyDescent="0.3">
      <c r="A86" s="302"/>
      <c r="B86" s="193"/>
      <c r="C86" s="232"/>
      <c r="D86" s="194"/>
      <c r="E86" s="195"/>
      <c r="F86" s="195"/>
      <c r="G86" s="166"/>
      <c r="H86" s="197"/>
      <c r="I86" s="168"/>
      <c r="J86" s="169"/>
    </row>
    <row r="87" spans="1:10" x14ac:dyDescent="0.3">
      <c r="A87" s="30"/>
      <c r="B87" s="30"/>
      <c r="C87" s="151"/>
      <c r="D87" s="31"/>
      <c r="E87" s="161"/>
      <c r="F87" s="161"/>
      <c r="G87" s="34"/>
      <c r="H87" s="35"/>
      <c r="I87" s="36"/>
      <c r="J87" s="37"/>
    </row>
    <row r="88" spans="1:10" x14ac:dyDescent="0.3">
      <c r="A88" s="16" t="s">
        <v>278</v>
      </c>
      <c r="B88" s="16" t="s">
        <v>23</v>
      </c>
      <c r="C88" s="44" t="s">
        <v>279</v>
      </c>
      <c r="D88" s="29">
        <v>1</v>
      </c>
      <c r="E88" s="41">
        <v>0</v>
      </c>
      <c r="F88" s="19">
        <f t="shared" si="23"/>
        <v>0</v>
      </c>
      <c r="G88" s="20">
        <v>8.6999999999999993</v>
      </c>
      <c r="H88" s="21">
        <f>H8</f>
        <v>0</v>
      </c>
      <c r="I88" s="28">
        <f t="shared" ref="I88:I89" si="28">G88-(G88/100*H88)</f>
        <v>8.6999999999999993</v>
      </c>
      <c r="J88" s="29">
        <f t="shared" ref="J88:J89" si="29">+F88*I88</f>
        <v>0</v>
      </c>
    </row>
    <row r="89" spans="1:10" x14ac:dyDescent="0.3">
      <c r="A89" s="110"/>
      <c r="B89" s="23" t="s">
        <v>220</v>
      </c>
      <c r="C89" s="245" t="s">
        <v>402</v>
      </c>
      <c r="D89" s="211">
        <v>1</v>
      </c>
      <c r="E89" s="239">
        <v>0</v>
      </c>
      <c r="F89" s="19">
        <f t="shared" si="23"/>
        <v>0</v>
      </c>
      <c r="G89" s="170">
        <v>8.6999999999999993</v>
      </c>
      <c r="H89" s="240">
        <f>H8</f>
        <v>0</v>
      </c>
      <c r="I89" s="210">
        <f t="shared" si="28"/>
        <v>8.6999999999999993</v>
      </c>
      <c r="J89" s="211">
        <f t="shared" si="29"/>
        <v>0</v>
      </c>
    </row>
    <row r="90" spans="1:10" x14ac:dyDescent="0.3">
      <c r="A90" s="286"/>
      <c r="B90" s="192"/>
      <c r="C90" s="216"/>
      <c r="D90" s="183"/>
      <c r="E90" s="184"/>
      <c r="F90" s="184"/>
      <c r="G90" s="186"/>
      <c r="H90" s="187"/>
      <c r="I90" s="158"/>
      <c r="J90" s="159"/>
    </row>
    <row r="91" spans="1:10" x14ac:dyDescent="0.3">
      <c r="A91" s="287"/>
      <c r="B91" s="193"/>
      <c r="C91" s="232"/>
      <c r="D91" s="194"/>
      <c r="E91" s="195"/>
      <c r="F91" s="195"/>
      <c r="G91" s="166"/>
      <c r="H91" s="197"/>
      <c r="I91" s="168"/>
      <c r="J91" s="169"/>
    </row>
    <row r="92" spans="1:10" x14ac:dyDescent="0.3">
      <c r="A92" s="30"/>
      <c r="B92" s="30"/>
      <c r="C92" s="151"/>
      <c r="D92" s="31"/>
      <c r="E92" s="161"/>
      <c r="F92" s="161"/>
      <c r="G92" s="34"/>
      <c r="H92" s="35"/>
      <c r="I92" s="36"/>
      <c r="J92" s="37"/>
    </row>
    <row r="93" spans="1:10" x14ac:dyDescent="0.3">
      <c r="A93" s="16" t="s">
        <v>281</v>
      </c>
      <c r="B93" s="16" t="s">
        <v>23</v>
      </c>
      <c r="C93" s="44" t="s">
        <v>280</v>
      </c>
      <c r="D93" s="29">
        <v>1</v>
      </c>
      <c r="E93" s="41">
        <v>0</v>
      </c>
      <c r="F93" s="19">
        <f t="shared" si="23"/>
        <v>0</v>
      </c>
      <c r="G93" s="20">
        <v>52.4</v>
      </c>
      <c r="H93" s="21">
        <f>H8</f>
        <v>0</v>
      </c>
      <c r="I93" s="28">
        <f t="shared" ref="I93:I94" si="30">G93-(G93/100*H93)</f>
        <v>52.4</v>
      </c>
      <c r="J93" s="29">
        <f t="shared" ref="J93:J94" si="31">+F93*I93</f>
        <v>0</v>
      </c>
    </row>
    <row r="94" spans="1:10" x14ac:dyDescent="0.3">
      <c r="A94" s="110"/>
      <c r="B94" s="23" t="s">
        <v>220</v>
      </c>
      <c r="C94" s="243" t="s">
        <v>403</v>
      </c>
      <c r="D94" s="211">
        <v>1</v>
      </c>
      <c r="E94" s="239">
        <v>0</v>
      </c>
      <c r="F94" s="19">
        <f t="shared" si="23"/>
        <v>0</v>
      </c>
      <c r="G94" s="170">
        <v>52.4</v>
      </c>
      <c r="H94" s="240">
        <f>H8</f>
        <v>0</v>
      </c>
      <c r="I94" s="210">
        <f t="shared" si="30"/>
        <v>52.4</v>
      </c>
      <c r="J94" s="211">
        <f t="shared" si="31"/>
        <v>0</v>
      </c>
    </row>
    <row r="95" spans="1:10" x14ac:dyDescent="0.3">
      <c r="A95" s="286"/>
      <c r="B95" s="192"/>
      <c r="C95" s="216"/>
      <c r="D95" s="183"/>
      <c r="E95" s="184"/>
      <c r="F95" s="184"/>
      <c r="G95" s="186"/>
      <c r="H95" s="187"/>
      <c r="I95" s="158"/>
      <c r="J95" s="159"/>
    </row>
    <row r="96" spans="1:10" x14ac:dyDescent="0.3">
      <c r="A96" s="287"/>
      <c r="B96" s="193"/>
      <c r="C96" s="232"/>
      <c r="D96" s="194"/>
      <c r="E96" s="195"/>
      <c r="F96" s="195"/>
      <c r="G96" s="166"/>
      <c r="H96" s="197"/>
      <c r="I96" s="168"/>
      <c r="J96" s="169"/>
    </row>
    <row r="97" spans="1:10" x14ac:dyDescent="0.3">
      <c r="A97" s="11"/>
      <c r="B97" s="11"/>
      <c r="C97" s="114"/>
      <c r="D97" s="45"/>
      <c r="E97" s="12"/>
      <c r="F97" s="12"/>
      <c r="G97" s="46"/>
      <c r="H97" s="47"/>
      <c r="I97" s="14"/>
      <c r="J97" s="45"/>
    </row>
    <row r="98" spans="1:10" x14ac:dyDescent="0.3">
      <c r="A98" s="199" t="s">
        <v>282</v>
      </c>
      <c r="B98" s="48"/>
      <c r="C98" s="48"/>
      <c r="D98" s="49"/>
      <c r="E98" s="50"/>
      <c r="F98" s="50"/>
      <c r="G98" s="52"/>
      <c r="H98" s="53"/>
      <c r="I98" s="52"/>
      <c r="J98" s="54"/>
    </row>
    <row r="99" spans="1:10" x14ac:dyDescent="0.3">
      <c r="A99" s="16" t="s">
        <v>64</v>
      </c>
      <c r="B99" s="25" t="s">
        <v>23</v>
      </c>
      <c r="C99" s="25" t="s">
        <v>370</v>
      </c>
      <c r="D99" s="17">
        <v>0.9</v>
      </c>
      <c r="E99" s="18">
        <v>0</v>
      </c>
      <c r="F99" s="19">
        <f t="shared" si="23"/>
        <v>0</v>
      </c>
      <c r="G99" s="20">
        <v>21.15</v>
      </c>
      <c r="H99" s="136">
        <f>H8</f>
        <v>0</v>
      </c>
      <c r="I99" s="28">
        <f t="shared" ref="I99:I122" si="32">G99-(G99/100*H99)</f>
        <v>21.15</v>
      </c>
      <c r="J99" s="29">
        <f t="shared" ref="J99:J122" si="33">+F99*I99</f>
        <v>0</v>
      </c>
    </row>
    <row r="100" spans="1:10" x14ac:dyDescent="0.3">
      <c r="A100" s="111"/>
      <c r="B100" s="201" t="s">
        <v>24</v>
      </c>
      <c r="C100" s="25" t="s">
        <v>371</v>
      </c>
      <c r="D100" s="17">
        <v>0.9</v>
      </c>
      <c r="E100" s="18">
        <v>0</v>
      </c>
      <c r="F100" s="19">
        <f t="shared" si="23"/>
        <v>0</v>
      </c>
      <c r="G100" s="20">
        <v>21.15</v>
      </c>
      <c r="H100" s="136">
        <f>H8</f>
        <v>0</v>
      </c>
      <c r="I100" s="28">
        <f t="shared" si="32"/>
        <v>21.15</v>
      </c>
      <c r="J100" s="29">
        <f t="shared" si="33"/>
        <v>0</v>
      </c>
    </row>
    <row r="101" spans="1:10" x14ac:dyDescent="0.3">
      <c r="A101" s="181"/>
      <c r="B101" s="201" t="s">
        <v>25</v>
      </c>
      <c r="C101" s="25" t="s">
        <v>372</v>
      </c>
      <c r="D101" s="17">
        <v>0.9</v>
      </c>
      <c r="E101" s="18">
        <v>0</v>
      </c>
      <c r="F101" s="19">
        <f t="shared" si="23"/>
        <v>0</v>
      </c>
      <c r="G101" s="20">
        <v>21.15</v>
      </c>
      <c r="H101" s="136">
        <f>H8</f>
        <v>0</v>
      </c>
      <c r="I101" s="28">
        <f t="shared" si="32"/>
        <v>21.15</v>
      </c>
      <c r="J101" s="29">
        <f t="shared" si="33"/>
        <v>0</v>
      </c>
    </row>
    <row r="102" spans="1:10" x14ac:dyDescent="0.3">
      <c r="A102" s="181"/>
      <c r="B102" s="201" t="s">
        <v>220</v>
      </c>
      <c r="C102" s="25" t="s">
        <v>404</v>
      </c>
      <c r="D102" s="17">
        <v>0.9</v>
      </c>
      <c r="E102" s="18">
        <v>0</v>
      </c>
      <c r="F102" s="19">
        <f t="shared" si="23"/>
        <v>0</v>
      </c>
      <c r="G102" s="20">
        <v>21.15</v>
      </c>
      <c r="H102" s="136">
        <f>H8</f>
        <v>0</v>
      </c>
      <c r="I102" s="28">
        <f t="shared" si="32"/>
        <v>21.15</v>
      </c>
      <c r="J102" s="29">
        <f t="shared" si="33"/>
        <v>0</v>
      </c>
    </row>
    <row r="103" spans="1:10" x14ac:dyDescent="0.3">
      <c r="A103" s="181"/>
      <c r="B103" s="201" t="s">
        <v>26</v>
      </c>
      <c r="C103" s="25" t="s">
        <v>373</v>
      </c>
      <c r="D103" s="17">
        <v>0.9</v>
      </c>
      <c r="E103" s="18">
        <v>0</v>
      </c>
      <c r="F103" s="19">
        <f t="shared" si="23"/>
        <v>0</v>
      </c>
      <c r="G103" s="20">
        <v>21.15</v>
      </c>
      <c r="H103" s="136">
        <f>H8</f>
        <v>0</v>
      </c>
      <c r="I103" s="28">
        <f t="shared" si="32"/>
        <v>21.15</v>
      </c>
      <c r="J103" s="29">
        <f t="shared" si="33"/>
        <v>0</v>
      </c>
    </row>
    <row r="104" spans="1:10" x14ac:dyDescent="0.3">
      <c r="A104" s="289"/>
      <c r="B104" s="138"/>
      <c r="C104" s="138"/>
      <c r="D104" s="145"/>
      <c r="E104" s="231"/>
      <c r="F104" s="231"/>
      <c r="G104" s="142"/>
      <c r="H104" s="242"/>
      <c r="I104" s="144"/>
      <c r="J104" s="150"/>
    </row>
    <row r="105" spans="1:10" x14ac:dyDescent="0.3">
      <c r="A105" s="162"/>
      <c r="B105" s="162"/>
      <c r="C105" s="247"/>
      <c r="D105" s="194"/>
      <c r="E105" s="195"/>
      <c r="F105" s="195"/>
      <c r="G105" s="247"/>
      <c r="H105" s="197"/>
      <c r="I105" s="168"/>
      <c r="J105" s="194"/>
    </row>
    <row r="106" spans="1:10" x14ac:dyDescent="0.3">
      <c r="A106" s="16" t="s">
        <v>67</v>
      </c>
      <c r="B106" s="25" t="s">
        <v>23</v>
      </c>
      <c r="C106" s="25" t="s">
        <v>379</v>
      </c>
      <c r="D106" s="17">
        <v>0.9</v>
      </c>
      <c r="E106" s="18">
        <v>0</v>
      </c>
      <c r="F106" s="19">
        <f t="shared" si="23"/>
        <v>0</v>
      </c>
      <c r="G106" s="20">
        <v>21.15</v>
      </c>
      <c r="H106" s="136">
        <f>H8</f>
        <v>0</v>
      </c>
      <c r="I106" s="28">
        <f t="shared" si="32"/>
        <v>21.15</v>
      </c>
      <c r="J106" s="29">
        <f t="shared" si="33"/>
        <v>0</v>
      </c>
    </row>
    <row r="107" spans="1:10" x14ac:dyDescent="0.3">
      <c r="A107" s="110"/>
      <c r="B107" s="201" t="s">
        <v>24</v>
      </c>
      <c r="C107" s="25" t="s">
        <v>380</v>
      </c>
      <c r="D107" s="17">
        <v>0.9</v>
      </c>
      <c r="E107" s="18">
        <v>0</v>
      </c>
      <c r="F107" s="19">
        <f t="shared" si="23"/>
        <v>0</v>
      </c>
      <c r="G107" s="20">
        <v>21.15</v>
      </c>
      <c r="H107" s="136">
        <f>H8</f>
        <v>0</v>
      </c>
      <c r="I107" s="28">
        <f t="shared" si="32"/>
        <v>21.15</v>
      </c>
      <c r="J107" s="29">
        <f t="shared" si="33"/>
        <v>0</v>
      </c>
    </row>
    <row r="108" spans="1:10" x14ac:dyDescent="0.3">
      <c r="A108" s="181"/>
      <c r="B108" s="201" t="s">
        <v>25</v>
      </c>
      <c r="C108" s="25" t="s">
        <v>381</v>
      </c>
      <c r="D108" s="17">
        <v>0.9</v>
      </c>
      <c r="E108" s="18">
        <v>0</v>
      </c>
      <c r="F108" s="19">
        <f t="shared" si="23"/>
        <v>0</v>
      </c>
      <c r="G108" s="20">
        <v>21.15</v>
      </c>
      <c r="H108" s="136">
        <f>H8</f>
        <v>0</v>
      </c>
      <c r="I108" s="28">
        <f t="shared" si="32"/>
        <v>21.15</v>
      </c>
      <c r="J108" s="29">
        <f t="shared" si="33"/>
        <v>0</v>
      </c>
    </row>
    <row r="109" spans="1:10" x14ac:dyDescent="0.3">
      <c r="A109" s="181"/>
      <c r="B109" s="201" t="s">
        <v>220</v>
      </c>
      <c r="C109" s="25" t="s">
        <v>405</v>
      </c>
      <c r="D109" s="17">
        <v>0.9</v>
      </c>
      <c r="E109" s="18">
        <v>0</v>
      </c>
      <c r="F109" s="19">
        <f t="shared" si="23"/>
        <v>0</v>
      </c>
      <c r="G109" s="20">
        <v>21.15</v>
      </c>
      <c r="H109" s="136">
        <f>H8</f>
        <v>0</v>
      </c>
      <c r="I109" s="28">
        <f t="shared" si="32"/>
        <v>21.15</v>
      </c>
      <c r="J109" s="29">
        <f t="shared" si="33"/>
        <v>0</v>
      </c>
    </row>
    <row r="110" spans="1:10" x14ac:dyDescent="0.3">
      <c r="A110" s="181"/>
      <c r="B110" s="201" t="s">
        <v>26</v>
      </c>
      <c r="C110" s="25" t="s">
        <v>382</v>
      </c>
      <c r="D110" s="17">
        <v>0.9</v>
      </c>
      <c r="E110" s="18">
        <v>0</v>
      </c>
      <c r="F110" s="19">
        <f t="shared" si="23"/>
        <v>0</v>
      </c>
      <c r="G110" s="20">
        <v>21.15</v>
      </c>
      <c r="H110" s="136">
        <f>H8</f>
        <v>0</v>
      </c>
      <c r="I110" s="28">
        <f t="shared" si="32"/>
        <v>21.15</v>
      </c>
      <c r="J110" s="29">
        <f t="shared" si="33"/>
        <v>0</v>
      </c>
    </row>
    <row r="111" spans="1:10" x14ac:dyDescent="0.3">
      <c r="A111" s="212"/>
      <c r="B111" s="177"/>
      <c r="C111" s="177"/>
      <c r="D111" s="139"/>
      <c r="E111" s="140"/>
      <c r="F111" s="140"/>
      <c r="G111" s="176"/>
      <c r="H111" s="143"/>
      <c r="I111" s="144"/>
      <c r="J111" s="150"/>
    </row>
    <row r="112" spans="1:10" x14ac:dyDescent="0.3">
      <c r="A112" s="16" t="s">
        <v>68</v>
      </c>
      <c r="B112" s="25" t="s">
        <v>23</v>
      </c>
      <c r="C112" s="25" t="s">
        <v>101</v>
      </c>
      <c r="D112" s="17">
        <v>2.72</v>
      </c>
      <c r="E112" s="18">
        <v>0</v>
      </c>
      <c r="F112" s="19">
        <f t="shared" ref="F112:F134" si="34">ROUNDUP((D112*E112),0)</f>
        <v>0</v>
      </c>
      <c r="G112" s="20">
        <v>14.8</v>
      </c>
      <c r="H112" s="21">
        <f>H8</f>
        <v>0</v>
      </c>
      <c r="I112" s="28">
        <f t="shared" si="32"/>
        <v>14.8</v>
      </c>
      <c r="J112" s="29">
        <f t="shared" si="33"/>
        <v>0</v>
      </c>
    </row>
    <row r="113" spans="1:10" x14ac:dyDescent="0.3">
      <c r="A113" s="23"/>
      <c r="B113" s="201" t="s">
        <v>24</v>
      </c>
      <c r="C113" s="25" t="s">
        <v>102</v>
      </c>
      <c r="D113" s="17">
        <v>2.72</v>
      </c>
      <c r="E113" s="18">
        <v>0</v>
      </c>
      <c r="F113" s="19">
        <f t="shared" si="34"/>
        <v>0</v>
      </c>
      <c r="G113" s="20">
        <v>14.8</v>
      </c>
      <c r="H113" s="136">
        <f>H8</f>
        <v>0</v>
      </c>
      <c r="I113" s="28">
        <f t="shared" si="32"/>
        <v>14.8</v>
      </c>
      <c r="J113" s="29">
        <f t="shared" si="33"/>
        <v>0</v>
      </c>
    </row>
    <row r="114" spans="1:10" x14ac:dyDescent="0.3">
      <c r="A114" s="147"/>
      <c r="B114" s="201" t="s">
        <v>69</v>
      </c>
      <c r="C114" s="25" t="s">
        <v>103</v>
      </c>
      <c r="D114" s="17">
        <v>2.72</v>
      </c>
      <c r="E114" s="18">
        <v>0</v>
      </c>
      <c r="F114" s="19">
        <f t="shared" si="34"/>
        <v>0</v>
      </c>
      <c r="G114" s="20">
        <v>14.8</v>
      </c>
      <c r="H114" s="136">
        <f>H8</f>
        <v>0</v>
      </c>
      <c r="I114" s="28">
        <f t="shared" si="32"/>
        <v>14.8</v>
      </c>
      <c r="J114" s="29">
        <f t="shared" si="33"/>
        <v>0</v>
      </c>
    </row>
    <row r="115" spans="1:10" x14ac:dyDescent="0.3">
      <c r="A115" s="147"/>
      <c r="B115" s="201" t="s">
        <v>220</v>
      </c>
      <c r="C115" s="25" t="s">
        <v>406</v>
      </c>
      <c r="D115" s="17">
        <v>2.72</v>
      </c>
      <c r="E115" s="18">
        <v>0</v>
      </c>
      <c r="F115" s="19">
        <f t="shared" si="34"/>
        <v>0</v>
      </c>
      <c r="G115" s="20">
        <v>14.8</v>
      </c>
      <c r="H115" s="136">
        <f>H8</f>
        <v>0</v>
      </c>
      <c r="I115" s="28">
        <f t="shared" si="32"/>
        <v>14.8</v>
      </c>
      <c r="J115" s="29">
        <f t="shared" si="33"/>
        <v>0</v>
      </c>
    </row>
    <row r="116" spans="1:10" x14ac:dyDescent="0.3">
      <c r="A116" s="147"/>
      <c r="B116" s="202" t="s">
        <v>26</v>
      </c>
      <c r="C116" s="38" t="s">
        <v>104</v>
      </c>
      <c r="D116" s="206">
        <v>2.72</v>
      </c>
      <c r="E116" s="207">
        <v>0</v>
      </c>
      <c r="F116" s="19">
        <f t="shared" si="34"/>
        <v>0</v>
      </c>
      <c r="G116" s="170">
        <v>14.8</v>
      </c>
      <c r="H116" s="209">
        <f>H8</f>
        <v>0</v>
      </c>
      <c r="I116" s="210">
        <f t="shared" si="32"/>
        <v>14.8</v>
      </c>
      <c r="J116" s="211">
        <f t="shared" si="33"/>
        <v>0</v>
      </c>
    </row>
    <row r="117" spans="1:10" x14ac:dyDescent="0.3">
      <c r="A117" s="160"/>
      <c r="B117" s="172"/>
      <c r="C117" s="177"/>
      <c r="D117" s="139"/>
      <c r="E117" s="140"/>
      <c r="F117" s="140"/>
      <c r="G117" s="176"/>
      <c r="H117" s="143"/>
      <c r="I117" s="144"/>
      <c r="J117" s="150"/>
    </row>
    <row r="118" spans="1:10" x14ac:dyDescent="0.3">
      <c r="A118" s="16" t="s">
        <v>70</v>
      </c>
      <c r="B118" s="25" t="s">
        <v>23</v>
      </c>
      <c r="C118" s="25" t="s">
        <v>109</v>
      </c>
      <c r="D118" s="17">
        <v>2.72</v>
      </c>
      <c r="E118" s="18">
        <v>0</v>
      </c>
      <c r="F118" s="19">
        <f t="shared" si="34"/>
        <v>0</v>
      </c>
      <c r="G118" s="20">
        <v>14.8</v>
      </c>
      <c r="H118" s="136">
        <f>H8</f>
        <v>0</v>
      </c>
      <c r="I118" s="28">
        <f t="shared" si="32"/>
        <v>14.8</v>
      </c>
      <c r="J118" s="29">
        <f t="shared" si="33"/>
        <v>0</v>
      </c>
    </row>
    <row r="119" spans="1:10" x14ac:dyDescent="0.3">
      <c r="A119" s="23"/>
      <c r="B119" s="201" t="s">
        <v>24</v>
      </c>
      <c r="C119" s="25" t="s">
        <v>110</v>
      </c>
      <c r="D119" s="17">
        <v>2.72</v>
      </c>
      <c r="E119" s="18">
        <v>0</v>
      </c>
      <c r="F119" s="19">
        <f t="shared" si="34"/>
        <v>0</v>
      </c>
      <c r="G119" s="20">
        <v>14.8</v>
      </c>
      <c r="H119" s="136">
        <f>H8</f>
        <v>0</v>
      </c>
      <c r="I119" s="28">
        <f t="shared" si="32"/>
        <v>14.8</v>
      </c>
      <c r="J119" s="29">
        <f t="shared" si="33"/>
        <v>0</v>
      </c>
    </row>
    <row r="120" spans="1:10" x14ac:dyDescent="0.3">
      <c r="A120" s="147"/>
      <c r="B120" s="201" t="s">
        <v>69</v>
      </c>
      <c r="C120" s="25" t="s">
        <v>111</v>
      </c>
      <c r="D120" s="17">
        <v>2.72</v>
      </c>
      <c r="E120" s="18">
        <v>0</v>
      </c>
      <c r="F120" s="19">
        <f t="shared" si="34"/>
        <v>0</v>
      </c>
      <c r="G120" s="20">
        <v>14.8</v>
      </c>
      <c r="H120" s="136">
        <f>H8</f>
        <v>0</v>
      </c>
      <c r="I120" s="28">
        <f t="shared" si="32"/>
        <v>14.8</v>
      </c>
      <c r="J120" s="29">
        <f t="shared" si="33"/>
        <v>0</v>
      </c>
    </row>
    <row r="121" spans="1:10" x14ac:dyDescent="0.3">
      <c r="A121" s="147"/>
      <c r="B121" s="201" t="s">
        <v>220</v>
      </c>
      <c r="C121" s="25" t="s">
        <v>407</v>
      </c>
      <c r="D121" s="17">
        <v>2.72</v>
      </c>
      <c r="E121" s="18">
        <v>0</v>
      </c>
      <c r="F121" s="19">
        <f t="shared" si="34"/>
        <v>0</v>
      </c>
      <c r="G121" s="20">
        <v>14.8</v>
      </c>
      <c r="H121" s="136">
        <f>H8</f>
        <v>0</v>
      </c>
      <c r="I121" s="28">
        <f t="shared" si="32"/>
        <v>14.8</v>
      </c>
      <c r="J121" s="29">
        <f t="shared" si="33"/>
        <v>0</v>
      </c>
    </row>
    <row r="122" spans="1:10" x14ac:dyDescent="0.3">
      <c r="A122" s="147"/>
      <c r="B122" s="202" t="s">
        <v>26</v>
      </c>
      <c r="C122" s="38" t="s">
        <v>112</v>
      </c>
      <c r="D122" s="17">
        <v>2.72</v>
      </c>
      <c r="E122" s="18">
        <v>0</v>
      </c>
      <c r="F122" s="19">
        <f t="shared" si="34"/>
        <v>0</v>
      </c>
      <c r="G122" s="170">
        <v>14.8</v>
      </c>
      <c r="H122" s="136">
        <f>H8</f>
        <v>0</v>
      </c>
      <c r="I122" s="28">
        <f t="shared" si="32"/>
        <v>14.8</v>
      </c>
      <c r="J122" s="29">
        <f t="shared" si="33"/>
        <v>0</v>
      </c>
    </row>
    <row r="123" spans="1:10" x14ac:dyDescent="0.3">
      <c r="A123" s="39"/>
      <c r="B123" s="177"/>
      <c r="C123" s="177"/>
      <c r="D123" s="139"/>
      <c r="E123" s="140"/>
      <c r="F123" s="140"/>
      <c r="G123" s="176"/>
      <c r="H123" s="143"/>
      <c r="I123" s="144"/>
      <c r="J123" s="150"/>
    </row>
    <row r="124" spans="1:10" x14ac:dyDescent="0.3">
      <c r="A124" s="217" t="s">
        <v>295</v>
      </c>
      <c r="B124" s="25" t="s">
        <v>23</v>
      </c>
      <c r="C124" s="25" t="s">
        <v>294</v>
      </c>
      <c r="D124" s="17">
        <v>1</v>
      </c>
      <c r="E124" s="18">
        <v>0</v>
      </c>
      <c r="F124" s="19">
        <f t="shared" si="34"/>
        <v>0</v>
      </c>
      <c r="G124" s="20">
        <v>9.1999999999999993</v>
      </c>
      <c r="H124" s="21">
        <f>H8</f>
        <v>0</v>
      </c>
      <c r="I124" s="28">
        <f t="shared" ref="I124:I128" si="35">G124-(G124/100*H124)</f>
        <v>9.1999999999999993</v>
      </c>
      <c r="J124" s="29">
        <f t="shared" ref="J124:J128" si="36">+F124*I124</f>
        <v>0</v>
      </c>
    </row>
    <row r="125" spans="1:10" x14ac:dyDescent="0.3">
      <c r="A125" s="23"/>
      <c r="B125" s="201" t="s">
        <v>24</v>
      </c>
      <c r="C125" s="25" t="s">
        <v>293</v>
      </c>
      <c r="D125" s="17">
        <v>1</v>
      </c>
      <c r="E125" s="18">
        <v>0</v>
      </c>
      <c r="F125" s="19">
        <f t="shared" si="34"/>
        <v>0</v>
      </c>
      <c r="G125" s="20">
        <v>9.1999999999999993</v>
      </c>
      <c r="H125" s="21">
        <f>H8</f>
        <v>0</v>
      </c>
      <c r="I125" s="28">
        <f t="shared" si="35"/>
        <v>9.1999999999999993</v>
      </c>
      <c r="J125" s="29">
        <f t="shared" si="36"/>
        <v>0</v>
      </c>
    </row>
    <row r="126" spans="1:10" x14ac:dyDescent="0.3">
      <c r="A126" s="147"/>
      <c r="B126" s="201" t="s">
        <v>69</v>
      </c>
      <c r="C126" s="25" t="s">
        <v>292</v>
      </c>
      <c r="D126" s="17">
        <v>1</v>
      </c>
      <c r="E126" s="18">
        <v>0</v>
      </c>
      <c r="F126" s="19">
        <f t="shared" si="34"/>
        <v>0</v>
      </c>
      <c r="G126" s="20">
        <v>9.1999999999999993</v>
      </c>
      <c r="H126" s="21">
        <f>H8</f>
        <v>0</v>
      </c>
      <c r="I126" s="28">
        <f t="shared" si="35"/>
        <v>9.1999999999999993</v>
      </c>
      <c r="J126" s="29">
        <f t="shared" si="36"/>
        <v>0</v>
      </c>
    </row>
    <row r="127" spans="1:10" x14ac:dyDescent="0.3">
      <c r="A127" s="147"/>
      <c r="B127" s="201" t="s">
        <v>220</v>
      </c>
      <c r="C127" s="25" t="s">
        <v>408</v>
      </c>
      <c r="D127" s="17">
        <v>1</v>
      </c>
      <c r="E127" s="18">
        <v>0</v>
      </c>
      <c r="F127" s="19">
        <f t="shared" si="34"/>
        <v>0</v>
      </c>
      <c r="G127" s="20">
        <v>9.1999999999999993</v>
      </c>
      <c r="H127" s="21">
        <f>H8</f>
        <v>0</v>
      </c>
      <c r="I127" s="28">
        <f t="shared" si="35"/>
        <v>9.1999999999999993</v>
      </c>
      <c r="J127" s="29">
        <f t="shared" si="36"/>
        <v>0</v>
      </c>
    </row>
    <row r="128" spans="1:10" x14ac:dyDescent="0.3">
      <c r="A128" s="147"/>
      <c r="B128" s="201" t="s">
        <v>26</v>
      </c>
      <c r="C128" s="25" t="s">
        <v>291</v>
      </c>
      <c r="D128" s="17">
        <v>1</v>
      </c>
      <c r="E128" s="18">
        <v>0</v>
      </c>
      <c r="F128" s="19">
        <f t="shared" si="34"/>
        <v>0</v>
      </c>
      <c r="G128" s="20">
        <v>9.1999999999999993</v>
      </c>
      <c r="H128" s="21">
        <f>H8</f>
        <v>0</v>
      </c>
      <c r="I128" s="28">
        <f t="shared" si="35"/>
        <v>9.1999999999999993</v>
      </c>
      <c r="J128" s="29">
        <f t="shared" si="36"/>
        <v>0</v>
      </c>
    </row>
    <row r="129" spans="1:10" x14ac:dyDescent="0.3">
      <c r="A129" s="147"/>
      <c r="B129" s="177"/>
      <c r="C129" s="177"/>
      <c r="D129" s="139"/>
      <c r="E129" s="140"/>
      <c r="F129" s="140"/>
      <c r="G129" s="176"/>
      <c r="H129" s="143"/>
      <c r="I129" s="144"/>
      <c r="J129" s="150"/>
    </row>
    <row r="130" spans="1:10" x14ac:dyDescent="0.3">
      <c r="A130" s="217" t="s">
        <v>296</v>
      </c>
      <c r="B130" s="25" t="s">
        <v>23</v>
      </c>
      <c r="C130" s="25" t="s">
        <v>297</v>
      </c>
      <c r="D130" s="17">
        <v>1</v>
      </c>
      <c r="E130" s="18">
        <v>0</v>
      </c>
      <c r="F130" s="19">
        <f t="shared" si="34"/>
        <v>0</v>
      </c>
      <c r="G130" s="20">
        <v>9.1999999999999993</v>
      </c>
      <c r="H130" s="21">
        <f>H8</f>
        <v>0</v>
      </c>
      <c r="I130" s="28">
        <f t="shared" ref="I130:I134" si="37">G130-(G130/100*H130)</f>
        <v>9.1999999999999993</v>
      </c>
      <c r="J130" s="29">
        <f t="shared" ref="J130:J134" si="38">+F130*I130</f>
        <v>0</v>
      </c>
    </row>
    <row r="131" spans="1:10" x14ac:dyDescent="0.3">
      <c r="A131" s="23"/>
      <c r="B131" s="25" t="s">
        <v>24</v>
      </c>
      <c r="C131" s="25" t="s">
        <v>298</v>
      </c>
      <c r="D131" s="17">
        <v>1</v>
      </c>
      <c r="E131" s="18">
        <v>0</v>
      </c>
      <c r="F131" s="19">
        <f t="shared" si="34"/>
        <v>0</v>
      </c>
      <c r="G131" s="20">
        <v>9.1999999999999993</v>
      </c>
      <c r="H131" s="21">
        <f>H8</f>
        <v>0</v>
      </c>
      <c r="I131" s="28">
        <f t="shared" si="37"/>
        <v>9.1999999999999993</v>
      </c>
      <c r="J131" s="29">
        <f t="shared" si="38"/>
        <v>0</v>
      </c>
    </row>
    <row r="132" spans="1:10" x14ac:dyDescent="0.3">
      <c r="A132" s="147"/>
      <c r="B132" s="25" t="s">
        <v>69</v>
      </c>
      <c r="C132" s="25" t="s">
        <v>299</v>
      </c>
      <c r="D132" s="17">
        <v>1</v>
      </c>
      <c r="E132" s="18">
        <v>0</v>
      </c>
      <c r="F132" s="19">
        <f t="shared" si="34"/>
        <v>0</v>
      </c>
      <c r="G132" s="20">
        <v>9.1999999999999993</v>
      </c>
      <c r="H132" s="21">
        <f>H8</f>
        <v>0</v>
      </c>
      <c r="I132" s="28">
        <f t="shared" si="37"/>
        <v>9.1999999999999993</v>
      </c>
      <c r="J132" s="29">
        <f t="shared" si="38"/>
        <v>0</v>
      </c>
    </row>
    <row r="133" spans="1:10" x14ac:dyDescent="0.3">
      <c r="A133" s="147"/>
      <c r="B133" s="25" t="s">
        <v>220</v>
      </c>
      <c r="C133" s="25" t="s">
        <v>409</v>
      </c>
      <c r="D133" s="17">
        <v>1</v>
      </c>
      <c r="E133" s="18">
        <v>0</v>
      </c>
      <c r="F133" s="19">
        <f t="shared" si="34"/>
        <v>0</v>
      </c>
      <c r="G133" s="20">
        <v>9.1999999999999993</v>
      </c>
      <c r="H133" s="21">
        <f>H8</f>
        <v>0</v>
      </c>
      <c r="I133" s="28">
        <f t="shared" si="37"/>
        <v>9.1999999999999993</v>
      </c>
      <c r="J133" s="29">
        <f t="shared" si="38"/>
        <v>0</v>
      </c>
    </row>
    <row r="134" spans="1:10" x14ac:dyDescent="0.3">
      <c r="A134" s="147"/>
      <c r="B134" s="25" t="s">
        <v>26</v>
      </c>
      <c r="C134" s="16" t="s">
        <v>300</v>
      </c>
      <c r="D134" s="17">
        <v>1</v>
      </c>
      <c r="E134" s="18">
        <v>0</v>
      </c>
      <c r="F134" s="19">
        <f t="shared" si="34"/>
        <v>0</v>
      </c>
      <c r="G134" s="20">
        <v>9.1999999999999993</v>
      </c>
      <c r="H134" s="21">
        <f>H8</f>
        <v>0</v>
      </c>
      <c r="I134" s="28">
        <f t="shared" si="37"/>
        <v>9.1999999999999993</v>
      </c>
      <c r="J134" s="29">
        <f t="shared" si="38"/>
        <v>0</v>
      </c>
    </row>
    <row r="135" spans="1:10" x14ac:dyDescent="0.3">
      <c r="A135" s="147"/>
      <c r="B135" s="172"/>
      <c r="C135" s="177"/>
      <c r="D135" s="139"/>
      <c r="E135" s="140"/>
      <c r="F135" s="140"/>
      <c r="G135" s="176"/>
      <c r="H135" s="143"/>
      <c r="I135" s="144"/>
      <c r="J135" s="150"/>
    </row>
    <row r="136" spans="1:10" x14ac:dyDescent="0.3">
      <c r="A136" s="39"/>
      <c r="B136" s="177"/>
      <c r="C136" s="177"/>
      <c r="D136" s="139"/>
      <c r="E136" s="140"/>
      <c r="F136" s="140"/>
      <c r="G136" s="176"/>
      <c r="H136" s="143"/>
      <c r="I136" s="144"/>
      <c r="J136" s="150"/>
    </row>
    <row r="137" spans="1:10" x14ac:dyDescent="0.3">
      <c r="A137" s="199" t="s">
        <v>306</v>
      </c>
      <c r="B137" s="48"/>
      <c r="C137" s="48"/>
      <c r="D137" s="49"/>
      <c r="E137" s="50"/>
      <c r="F137" s="50"/>
      <c r="G137" s="52"/>
      <c r="H137" s="53"/>
      <c r="I137" s="52"/>
      <c r="J137" s="54"/>
    </row>
    <row r="138" spans="1:10" x14ac:dyDescent="0.3">
      <c r="A138" s="16" t="s">
        <v>205</v>
      </c>
      <c r="B138" s="25" t="s">
        <v>23</v>
      </c>
      <c r="C138" s="25" t="s">
        <v>139</v>
      </c>
      <c r="D138" s="17">
        <v>1</v>
      </c>
      <c r="E138" s="18">
        <v>0</v>
      </c>
      <c r="F138" s="19">
        <f t="shared" ref="F138:F173" si="39">ROUNDUP((D138*E138),0)</f>
        <v>0</v>
      </c>
      <c r="G138" s="20">
        <v>20.6</v>
      </c>
      <c r="H138" s="136">
        <f>H8</f>
        <v>0</v>
      </c>
      <c r="I138" s="22">
        <f t="shared" ref="I138:I145" si="40">G138-(G138/100*H138)</f>
        <v>20.6</v>
      </c>
      <c r="J138" s="17">
        <f>+F138*I138</f>
        <v>0</v>
      </c>
    </row>
    <row r="139" spans="1:10" x14ac:dyDescent="0.3">
      <c r="A139" s="23"/>
      <c r="B139" s="25" t="s">
        <v>24</v>
      </c>
      <c r="C139" s="25" t="s">
        <v>140</v>
      </c>
      <c r="D139" s="17">
        <v>1</v>
      </c>
      <c r="E139" s="18">
        <v>0</v>
      </c>
      <c r="F139" s="19">
        <f t="shared" si="39"/>
        <v>0</v>
      </c>
      <c r="G139" s="20">
        <v>20.6</v>
      </c>
      <c r="H139" s="136">
        <f>H8</f>
        <v>0</v>
      </c>
      <c r="I139" s="28">
        <f t="shared" si="40"/>
        <v>20.6</v>
      </c>
      <c r="J139" s="29">
        <f>+F139*I139</f>
        <v>0</v>
      </c>
    </row>
    <row r="140" spans="1:10" x14ac:dyDescent="0.3">
      <c r="A140" s="147"/>
      <c r="B140" s="25" t="s">
        <v>69</v>
      </c>
      <c r="C140" s="25" t="s">
        <v>141</v>
      </c>
      <c r="D140" s="17">
        <v>1</v>
      </c>
      <c r="E140" s="18">
        <v>0</v>
      </c>
      <c r="F140" s="19">
        <f t="shared" si="39"/>
        <v>0</v>
      </c>
      <c r="G140" s="20">
        <v>20.6</v>
      </c>
      <c r="H140" s="136">
        <f>H8</f>
        <v>0</v>
      </c>
      <c r="I140" s="28">
        <f t="shared" si="40"/>
        <v>20.6</v>
      </c>
      <c r="J140" s="29">
        <f>+F140*I140</f>
        <v>0</v>
      </c>
    </row>
    <row r="141" spans="1:10" x14ac:dyDescent="0.3">
      <c r="A141" s="147"/>
      <c r="B141" s="25" t="s">
        <v>220</v>
      </c>
      <c r="C141" s="25" t="s">
        <v>410</v>
      </c>
      <c r="D141" s="17">
        <v>1</v>
      </c>
      <c r="E141" s="18">
        <v>0</v>
      </c>
      <c r="F141" s="19">
        <f t="shared" si="39"/>
        <v>0</v>
      </c>
      <c r="G141" s="20">
        <v>20.6</v>
      </c>
      <c r="H141" s="136">
        <f>H8</f>
        <v>0</v>
      </c>
      <c r="I141" s="28">
        <f t="shared" si="40"/>
        <v>20.6</v>
      </c>
      <c r="J141" s="29">
        <f t="shared" ref="J141" si="41">+F141*I141</f>
        <v>0</v>
      </c>
    </row>
    <row r="142" spans="1:10" x14ac:dyDescent="0.3">
      <c r="A142" s="147"/>
      <c r="B142" s="25" t="s">
        <v>26</v>
      </c>
      <c r="C142" s="25" t="s">
        <v>142</v>
      </c>
      <c r="D142" s="17">
        <v>1</v>
      </c>
      <c r="E142" s="18">
        <v>0</v>
      </c>
      <c r="F142" s="19">
        <f t="shared" si="39"/>
        <v>0</v>
      </c>
      <c r="G142" s="20">
        <v>20.6</v>
      </c>
      <c r="H142" s="136">
        <f>H8</f>
        <v>0</v>
      </c>
      <c r="I142" s="28">
        <f t="shared" si="40"/>
        <v>20.6</v>
      </c>
      <c r="J142" s="29">
        <f>+F142*I142</f>
        <v>0</v>
      </c>
    </row>
    <row r="143" spans="1:10" x14ac:dyDescent="0.3">
      <c r="A143" s="147"/>
      <c r="B143" s="172"/>
      <c r="C143" s="177"/>
      <c r="D143" s="139"/>
      <c r="E143" s="140"/>
      <c r="F143" s="141"/>
      <c r="G143" s="176"/>
      <c r="H143" s="143"/>
      <c r="I143" s="144"/>
      <c r="J143" s="150"/>
    </row>
    <row r="144" spans="1:10" x14ac:dyDescent="0.3">
      <c r="A144" s="16" t="s">
        <v>74</v>
      </c>
      <c r="B144" s="16" t="s">
        <v>23</v>
      </c>
      <c r="C144" s="16" t="s">
        <v>147</v>
      </c>
      <c r="D144" s="17">
        <v>0.8</v>
      </c>
      <c r="E144" s="18">
        <v>0</v>
      </c>
      <c r="F144" s="19">
        <f t="shared" si="39"/>
        <v>0</v>
      </c>
      <c r="G144" s="20">
        <v>24.85</v>
      </c>
      <c r="H144" s="136">
        <f>H8</f>
        <v>0</v>
      </c>
      <c r="I144" s="28">
        <f t="shared" si="40"/>
        <v>24.85</v>
      </c>
      <c r="J144" s="29">
        <f>+F144*I144</f>
        <v>0</v>
      </c>
    </row>
    <row r="145" spans="1:10" x14ac:dyDescent="0.3">
      <c r="A145" s="23"/>
      <c r="B145" s="23" t="s">
        <v>75</v>
      </c>
      <c r="C145" s="151" t="s">
        <v>148</v>
      </c>
      <c r="D145" s="206">
        <v>0.8</v>
      </c>
      <c r="E145" s="207">
        <v>0</v>
      </c>
      <c r="F145" s="19">
        <f t="shared" si="39"/>
        <v>0</v>
      </c>
      <c r="G145" s="170">
        <v>24.85</v>
      </c>
      <c r="H145" s="209">
        <f>H8</f>
        <v>0</v>
      </c>
      <c r="I145" s="210">
        <f t="shared" si="40"/>
        <v>24.85</v>
      </c>
      <c r="J145" s="211">
        <f>+F145*I145</f>
        <v>0</v>
      </c>
    </row>
    <row r="146" spans="1:10" x14ac:dyDescent="0.3">
      <c r="A146" s="57"/>
      <c r="B146" s="92"/>
      <c r="C146" s="129"/>
      <c r="D146" s="120"/>
      <c r="E146" s="121"/>
      <c r="F146" s="156"/>
      <c r="G146" s="123"/>
      <c r="H146" s="124"/>
      <c r="I146" s="90"/>
      <c r="J146" s="93"/>
    </row>
    <row r="147" spans="1:10" x14ac:dyDescent="0.3">
      <c r="A147" s="57"/>
      <c r="B147" s="125"/>
      <c r="C147" s="114"/>
      <c r="D147" s="45"/>
      <c r="E147" s="12"/>
      <c r="F147" s="33"/>
      <c r="G147" s="46"/>
      <c r="H147" s="47"/>
      <c r="I147" s="14"/>
      <c r="J147" s="94"/>
    </row>
    <row r="148" spans="1:10" x14ac:dyDescent="0.3">
      <c r="A148" s="57"/>
      <c r="B148" s="204" t="s">
        <v>230</v>
      </c>
      <c r="C148" s="114"/>
      <c r="D148" s="45"/>
      <c r="E148" s="12"/>
      <c r="F148" s="33"/>
      <c r="G148" s="46"/>
      <c r="H148" s="47"/>
      <c r="I148" s="14"/>
      <c r="J148" s="94"/>
    </row>
    <row r="149" spans="1:10" x14ac:dyDescent="0.3">
      <c r="A149" s="63"/>
      <c r="B149" s="95"/>
      <c r="C149" s="96"/>
      <c r="D149" s="84"/>
      <c r="E149" s="115"/>
      <c r="F149" s="165"/>
      <c r="G149" s="117"/>
      <c r="H149" s="118"/>
      <c r="I149" s="83"/>
      <c r="J149" s="97"/>
    </row>
    <row r="150" spans="1:10" x14ac:dyDescent="0.3">
      <c r="A150" s="64"/>
      <c r="B150" s="64"/>
      <c r="C150" s="96"/>
      <c r="D150" s="78"/>
      <c r="E150" s="79"/>
      <c r="F150" s="141"/>
      <c r="G150" s="81"/>
      <c r="H150" s="82"/>
      <c r="I150" s="83"/>
      <c r="J150" s="84"/>
    </row>
    <row r="151" spans="1:10" x14ac:dyDescent="0.3">
      <c r="A151" s="16" t="s">
        <v>149</v>
      </c>
      <c r="B151" s="25" t="s">
        <v>23</v>
      </c>
      <c r="C151" s="25" t="s">
        <v>158</v>
      </c>
      <c r="D151" s="17">
        <v>0.8</v>
      </c>
      <c r="E151" s="18">
        <v>0</v>
      </c>
      <c r="F151" s="19">
        <f t="shared" si="39"/>
        <v>0</v>
      </c>
      <c r="G151" s="20">
        <v>15.05</v>
      </c>
      <c r="H151" s="136">
        <f>H8</f>
        <v>0</v>
      </c>
      <c r="I151" s="22">
        <f t="shared" ref="I151:I155" si="42">G151-(G151/100*H151)</f>
        <v>15.05</v>
      </c>
      <c r="J151" s="17">
        <f t="shared" ref="J151:J155" si="43">+F151*I151</f>
        <v>0</v>
      </c>
    </row>
    <row r="152" spans="1:10" x14ac:dyDescent="0.3">
      <c r="A152" s="23"/>
      <c r="B152" s="25" t="s">
        <v>24</v>
      </c>
      <c r="C152" s="25" t="s">
        <v>159</v>
      </c>
      <c r="D152" s="17">
        <v>0.8</v>
      </c>
      <c r="E152" s="18">
        <v>0</v>
      </c>
      <c r="F152" s="19">
        <f t="shared" si="39"/>
        <v>0</v>
      </c>
      <c r="G152" s="20">
        <v>15.05</v>
      </c>
      <c r="H152" s="136">
        <f>H8</f>
        <v>0</v>
      </c>
      <c r="I152" s="28">
        <f t="shared" si="42"/>
        <v>15.05</v>
      </c>
      <c r="J152" s="29">
        <f t="shared" si="43"/>
        <v>0</v>
      </c>
    </row>
    <row r="153" spans="1:10" x14ac:dyDescent="0.3">
      <c r="A153" s="147"/>
      <c r="B153" s="25" t="s">
        <v>69</v>
      </c>
      <c r="C153" s="25" t="s">
        <v>160</v>
      </c>
      <c r="D153" s="17">
        <v>0.8</v>
      </c>
      <c r="E153" s="18">
        <v>0</v>
      </c>
      <c r="F153" s="19">
        <f t="shared" si="39"/>
        <v>0</v>
      </c>
      <c r="G153" s="20">
        <v>15.05</v>
      </c>
      <c r="H153" s="136">
        <f>H8</f>
        <v>0</v>
      </c>
      <c r="I153" s="28">
        <f t="shared" si="42"/>
        <v>15.05</v>
      </c>
      <c r="J153" s="29">
        <f t="shared" si="43"/>
        <v>0</v>
      </c>
    </row>
    <row r="154" spans="1:10" x14ac:dyDescent="0.3">
      <c r="A154" s="147"/>
      <c r="B154" s="25" t="s">
        <v>220</v>
      </c>
      <c r="C154" s="24" t="s">
        <v>411</v>
      </c>
      <c r="D154" s="17">
        <v>0.8</v>
      </c>
      <c r="E154" s="18">
        <v>0</v>
      </c>
      <c r="F154" s="19">
        <f t="shared" si="39"/>
        <v>0</v>
      </c>
      <c r="G154" s="20">
        <v>15.05</v>
      </c>
      <c r="H154" s="136">
        <f>H8</f>
        <v>0</v>
      </c>
      <c r="I154" s="28">
        <f t="shared" si="42"/>
        <v>15.05</v>
      </c>
      <c r="J154" s="29">
        <f t="shared" si="43"/>
        <v>0</v>
      </c>
    </row>
    <row r="155" spans="1:10" x14ac:dyDescent="0.3">
      <c r="A155" s="147"/>
      <c r="B155" s="25" t="s">
        <v>26</v>
      </c>
      <c r="C155" s="25" t="s">
        <v>161</v>
      </c>
      <c r="D155" s="17">
        <v>0.8</v>
      </c>
      <c r="E155" s="18">
        <v>0</v>
      </c>
      <c r="F155" s="19">
        <f t="shared" si="39"/>
        <v>0</v>
      </c>
      <c r="G155" s="20">
        <v>15.05</v>
      </c>
      <c r="H155" s="136">
        <f>H8</f>
        <v>0</v>
      </c>
      <c r="I155" s="28">
        <f t="shared" si="42"/>
        <v>15.05</v>
      </c>
      <c r="J155" s="29">
        <f t="shared" si="43"/>
        <v>0</v>
      </c>
    </row>
    <row r="156" spans="1:10" x14ac:dyDescent="0.3">
      <c r="A156" s="147"/>
      <c r="B156" s="172"/>
      <c r="C156" s="177"/>
      <c r="D156" s="139"/>
      <c r="E156" s="140"/>
      <c r="F156" s="141"/>
      <c r="G156" s="176"/>
      <c r="H156" s="143"/>
      <c r="I156" s="144"/>
      <c r="J156" s="150"/>
    </row>
    <row r="157" spans="1:10" x14ac:dyDescent="0.3">
      <c r="A157" s="16" t="s">
        <v>63</v>
      </c>
      <c r="B157" s="25" t="s">
        <v>23</v>
      </c>
      <c r="C157" s="177" t="s">
        <v>467</v>
      </c>
      <c r="D157" s="17">
        <v>0.8</v>
      </c>
      <c r="E157" s="18">
        <v>0</v>
      </c>
      <c r="F157" s="19">
        <f t="shared" si="39"/>
        <v>0</v>
      </c>
      <c r="G157" s="20">
        <v>16.8</v>
      </c>
      <c r="H157" s="21">
        <f>H8</f>
        <v>0</v>
      </c>
      <c r="I157" s="28">
        <f t="shared" ref="I157:I161" si="44">G157-(G157/100*H157)</f>
        <v>16.8</v>
      </c>
      <c r="J157" s="29">
        <f t="shared" ref="J157:J161" si="45">+F157*I157</f>
        <v>0</v>
      </c>
    </row>
    <row r="158" spans="1:10" x14ac:dyDescent="0.3">
      <c r="A158" s="23"/>
      <c r="B158" s="201" t="s">
        <v>24</v>
      </c>
      <c r="C158" s="25" t="s">
        <v>468</v>
      </c>
      <c r="D158" s="17">
        <v>0.8</v>
      </c>
      <c r="E158" s="18">
        <v>0</v>
      </c>
      <c r="F158" s="19">
        <f t="shared" si="39"/>
        <v>0</v>
      </c>
      <c r="G158" s="20">
        <v>16.8</v>
      </c>
      <c r="H158" s="136">
        <f>H8</f>
        <v>0</v>
      </c>
      <c r="I158" s="28">
        <f t="shared" si="44"/>
        <v>16.8</v>
      </c>
      <c r="J158" s="29">
        <f t="shared" si="45"/>
        <v>0</v>
      </c>
    </row>
    <row r="159" spans="1:10" x14ac:dyDescent="0.3">
      <c r="A159" s="147"/>
      <c r="B159" s="201" t="s">
        <v>25</v>
      </c>
      <c r="C159" s="25" t="s">
        <v>469</v>
      </c>
      <c r="D159" s="17">
        <v>0.8</v>
      </c>
      <c r="E159" s="18">
        <v>0</v>
      </c>
      <c r="F159" s="19">
        <f t="shared" si="39"/>
        <v>0</v>
      </c>
      <c r="G159" s="20">
        <v>16.8</v>
      </c>
      <c r="H159" s="136">
        <f>H8</f>
        <v>0</v>
      </c>
      <c r="I159" s="28">
        <f t="shared" si="44"/>
        <v>16.8</v>
      </c>
      <c r="J159" s="29">
        <f t="shared" si="45"/>
        <v>0</v>
      </c>
    </row>
    <row r="160" spans="1:10" x14ac:dyDescent="0.3">
      <c r="A160" s="147"/>
      <c r="B160" s="202" t="s">
        <v>220</v>
      </c>
      <c r="C160" s="25" t="s">
        <v>470</v>
      </c>
      <c r="D160" s="17">
        <v>0.8</v>
      </c>
      <c r="E160" s="18">
        <v>0</v>
      </c>
      <c r="F160" s="19">
        <f t="shared" si="39"/>
        <v>0</v>
      </c>
      <c r="G160" s="20">
        <v>16.8</v>
      </c>
      <c r="H160" s="136">
        <f>H8</f>
        <v>0</v>
      </c>
      <c r="I160" s="28">
        <f t="shared" si="44"/>
        <v>16.8</v>
      </c>
      <c r="J160" s="29">
        <f t="shared" si="45"/>
        <v>0</v>
      </c>
    </row>
    <row r="161" spans="1:10" x14ac:dyDescent="0.3">
      <c r="A161" s="147"/>
      <c r="B161" s="202" t="s">
        <v>26</v>
      </c>
      <c r="C161" s="38" t="s">
        <v>471</v>
      </c>
      <c r="D161" s="17">
        <v>0.8</v>
      </c>
      <c r="E161" s="18">
        <v>0</v>
      </c>
      <c r="F161" s="19">
        <f t="shared" si="39"/>
        <v>0</v>
      </c>
      <c r="G161" s="170">
        <v>16.8</v>
      </c>
      <c r="H161" s="136">
        <f>H8</f>
        <v>0</v>
      </c>
      <c r="I161" s="28">
        <f t="shared" si="44"/>
        <v>16.8</v>
      </c>
      <c r="J161" s="29">
        <f t="shared" si="45"/>
        <v>0</v>
      </c>
    </row>
    <row r="162" spans="1:10" x14ac:dyDescent="0.3">
      <c r="A162" s="39"/>
      <c r="B162" s="177"/>
      <c r="C162" s="177"/>
      <c r="D162" s="139"/>
      <c r="E162" s="140"/>
      <c r="F162" s="141"/>
      <c r="G162" s="176"/>
      <c r="H162" s="143"/>
      <c r="I162" s="144"/>
      <c r="J162" s="150"/>
    </row>
    <row r="163" spans="1:10" x14ac:dyDescent="0.3">
      <c r="A163" s="16" t="s">
        <v>310</v>
      </c>
      <c r="B163" s="25" t="s">
        <v>23</v>
      </c>
      <c r="C163" s="25" t="s">
        <v>320</v>
      </c>
      <c r="D163" s="17">
        <v>0.9</v>
      </c>
      <c r="E163" s="18">
        <v>0</v>
      </c>
      <c r="F163" s="19">
        <f t="shared" si="39"/>
        <v>0</v>
      </c>
      <c r="G163" s="20">
        <v>18.55</v>
      </c>
      <c r="H163" s="21">
        <f>H8</f>
        <v>0</v>
      </c>
      <c r="I163" s="28">
        <f t="shared" ref="I163:I167" si="46">G163-(G163/100*H163)</f>
        <v>18.55</v>
      </c>
      <c r="J163" s="29">
        <f t="shared" ref="J163:J167" si="47">+F163*I163</f>
        <v>0</v>
      </c>
    </row>
    <row r="164" spans="1:10" x14ac:dyDescent="0.3">
      <c r="A164" s="23"/>
      <c r="B164" s="201" t="s">
        <v>24</v>
      </c>
      <c r="C164" s="25" t="s">
        <v>318</v>
      </c>
      <c r="D164" s="17">
        <v>0.9</v>
      </c>
      <c r="E164" s="18">
        <v>0</v>
      </c>
      <c r="F164" s="19">
        <f t="shared" si="39"/>
        <v>0</v>
      </c>
      <c r="G164" s="20">
        <v>18.55</v>
      </c>
      <c r="H164" s="21">
        <f>H8</f>
        <v>0</v>
      </c>
      <c r="I164" s="28">
        <f t="shared" si="46"/>
        <v>18.55</v>
      </c>
      <c r="J164" s="29">
        <f t="shared" si="47"/>
        <v>0</v>
      </c>
    </row>
    <row r="165" spans="1:10" x14ac:dyDescent="0.3">
      <c r="A165" s="147"/>
      <c r="B165" s="201" t="s">
        <v>25</v>
      </c>
      <c r="C165" s="25" t="s">
        <v>317</v>
      </c>
      <c r="D165" s="17">
        <v>0.9</v>
      </c>
      <c r="E165" s="18">
        <v>0</v>
      </c>
      <c r="F165" s="19">
        <f t="shared" si="39"/>
        <v>0</v>
      </c>
      <c r="G165" s="20">
        <v>18.55</v>
      </c>
      <c r="H165" s="21">
        <f>H8</f>
        <v>0</v>
      </c>
      <c r="I165" s="28">
        <f t="shared" si="46"/>
        <v>18.55</v>
      </c>
      <c r="J165" s="29">
        <f t="shared" si="47"/>
        <v>0</v>
      </c>
    </row>
    <row r="166" spans="1:10" x14ac:dyDescent="0.3">
      <c r="A166" s="147"/>
      <c r="B166" s="201" t="s">
        <v>220</v>
      </c>
      <c r="C166" s="25" t="s">
        <v>413</v>
      </c>
      <c r="D166" s="17">
        <v>0.9</v>
      </c>
      <c r="E166" s="18">
        <v>0</v>
      </c>
      <c r="F166" s="19">
        <f t="shared" si="39"/>
        <v>0</v>
      </c>
      <c r="G166" s="20">
        <v>18.55</v>
      </c>
      <c r="H166" s="21">
        <f>H8</f>
        <v>0</v>
      </c>
      <c r="I166" s="28">
        <f t="shared" si="46"/>
        <v>18.55</v>
      </c>
      <c r="J166" s="29">
        <f t="shared" si="47"/>
        <v>0</v>
      </c>
    </row>
    <row r="167" spans="1:10" x14ac:dyDescent="0.3">
      <c r="A167" s="147"/>
      <c r="B167" s="201" t="s">
        <v>26</v>
      </c>
      <c r="C167" s="25" t="s">
        <v>316</v>
      </c>
      <c r="D167" s="17">
        <v>0.9</v>
      </c>
      <c r="E167" s="18">
        <v>0</v>
      </c>
      <c r="F167" s="19">
        <f t="shared" si="39"/>
        <v>0</v>
      </c>
      <c r="G167" s="20">
        <v>18.55</v>
      </c>
      <c r="H167" s="21">
        <f>H8</f>
        <v>0</v>
      </c>
      <c r="I167" s="28">
        <f t="shared" si="46"/>
        <v>18.55</v>
      </c>
      <c r="J167" s="29">
        <f t="shared" si="47"/>
        <v>0</v>
      </c>
    </row>
    <row r="168" spans="1:10" x14ac:dyDescent="0.3">
      <c r="A168" s="147"/>
      <c r="B168" s="177"/>
      <c r="C168" s="177"/>
      <c r="D168" s="139"/>
      <c r="E168" s="140"/>
      <c r="F168" s="141"/>
      <c r="G168" s="176"/>
      <c r="H168" s="143"/>
      <c r="I168" s="144"/>
      <c r="J168" s="150"/>
    </row>
    <row r="169" spans="1:10" x14ac:dyDescent="0.3">
      <c r="A169" s="16" t="s">
        <v>319</v>
      </c>
      <c r="B169" s="25" t="s">
        <v>23</v>
      </c>
      <c r="C169" s="25" t="s">
        <v>321</v>
      </c>
      <c r="D169" s="17">
        <v>0.9</v>
      </c>
      <c r="E169" s="18">
        <v>0</v>
      </c>
      <c r="F169" s="19">
        <f t="shared" si="39"/>
        <v>0</v>
      </c>
      <c r="G169" s="20">
        <v>18.55</v>
      </c>
      <c r="H169" s="21">
        <f>H8</f>
        <v>0</v>
      </c>
      <c r="I169" s="28">
        <f t="shared" ref="I169:I173" si="48">G169-(G169/100*H169)</f>
        <v>18.55</v>
      </c>
      <c r="J169" s="29">
        <f t="shared" ref="J169:J173" si="49">+F169*I169</f>
        <v>0</v>
      </c>
    </row>
    <row r="170" spans="1:10" x14ac:dyDescent="0.3">
      <c r="A170" s="23"/>
      <c r="B170" s="201" t="s">
        <v>24</v>
      </c>
      <c r="C170" s="25" t="s">
        <v>322</v>
      </c>
      <c r="D170" s="17">
        <v>0.9</v>
      </c>
      <c r="E170" s="18">
        <v>0</v>
      </c>
      <c r="F170" s="19">
        <f t="shared" si="39"/>
        <v>0</v>
      </c>
      <c r="G170" s="20">
        <v>18.55</v>
      </c>
      <c r="H170" s="21">
        <f>H8</f>
        <v>0</v>
      </c>
      <c r="I170" s="28">
        <f t="shared" si="48"/>
        <v>18.55</v>
      </c>
      <c r="J170" s="29">
        <f t="shared" si="49"/>
        <v>0</v>
      </c>
    </row>
    <row r="171" spans="1:10" x14ac:dyDescent="0.3">
      <c r="A171" s="147"/>
      <c r="B171" s="201" t="s">
        <v>25</v>
      </c>
      <c r="C171" s="25" t="s">
        <v>323</v>
      </c>
      <c r="D171" s="17">
        <v>0.9</v>
      </c>
      <c r="E171" s="18">
        <v>0</v>
      </c>
      <c r="F171" s="19">
        <f t="shared" si="39"/>
        <v>0</v>
      </c>
      <c r="G171" s="20">
        <v>18.55</v>
      </c>
      <c r="H171" s="21">
        <f>H8</f>
        <v>0</v>
      </c>
      <c r="I171" s="28">
        <f t="shared" si="48"/>
        <v>18.55</v>
      </c>
      <c r="J171" s="29">
        <f t="shared" si="49"/>
        <v>0</v>
      </c>
    </row>
    <row r="172" spans="1:10" x14ac:dyDescent="0.3">
      <c r="A172" s="147"/>
      <c r="B172" s="201" t="s">
        <v>220</v>
      </c>
      <c r="C172" s="25" t="s">
        <v>414</v>
      </c>
      <c r="D172" s="17">
        <v>0.9</v>
      </c>
      <c r="E172" s="18">
        <v>0</v>
      </c>
      <c r="F172" s="19">
        <f t="shared" si="39"/>
        <v>0</v>
      </c>
      <c r="G172" s="20">
        <v>18.55</v>
      </c>
      <c r="H172" s="21">
        <f>H8</f>
        <v>0</v>
      </c>
      <c r="I172" s="28">
        <f t="shared" si="48"/>
        <v>18.55</v>
      </c>
      <c r="J172" s="29">
        <f t="shared" si="49"/>
        <v>0</v>
      </c>
    </row>
    <row r="173" spans="1:10" x14ac:dyDescent="0.3">
      <c r="A173" s="147"/>
      <c r="B173" s="201" t="s">
        <v>26</v>
      </c>
      <c r="C173" s="25" t="s">
        <v>324</v>
      </c>
      <c r="D173" s="17">
        <v>0.9</v>
      </c>
      <c r="E173" s="18">
        <v>0</v>
      </c>
      <c r="F173" s="19">
        <f t="shared" si="39"/>
        <v>0</v>
      </c>
      <c r="G173" s="20">
        <v>18.55</v>
      </c>
      <c r="H173" s="21">
        <f>H8</f>
        <v>0</v>
      </c>
      <c r="I173" s="28">
        <f t="shared" si="48"/>
        <v>18.55</v>
      </c>
      <c r="J173" s="29">
        <f t="shared" si="49"/>
        <v>0</v>
      </c>
    </row>
    <row r="174" spans="1:10" x14ac:dyDescent="0.3">
      <c r="A174" s="147"/>
      <c r="B174" s="218"/>
      <c r="C174" s="218"/>
      <c r="D174" s="154"/>
      <c r="E174" s="155"/>
      <c r="F174" s="156"/>
      <c r="G174" s="200"/>
      <c r="H174" s="157"/>
      <c r="I174" s="158"/>
      <c r="J174" s="159"/>
    </row>
    <row r="175" spans="1:10" x14ac:dyDescent="0.3">
      <c r="A175" s="16" t="s">
        <v>460</v>
      </c>
      <c r="B175" s="25" t="s">
        <v>23</v>
      </c>
      <c r="C175" s="135" t="s">
        <v>92</v>
      </c>
      <c r="D175" s="17">
        <v>0.77</v>
      </c>
      <c r="E175" s="18">
        <v>0</v>
      </c>
      <c r="F175" s="19">
        <f t="shared" ref="F175:F179" si="50">ROUNDUP((D175*E175),0)</f>
        <v>0</v>
      </c>
      <c r="G175" s="20">
        <v>15.65</v>
      </c>
      <c r="H175" s="21">
        <f>H32</f>
        <v>0</v>
      </c>
      <c r="I175" s="28">
        <f t="shared" ref="I175:I179" si="51">G175-(G175/100*H175)</f>
        <v>15.65</v>
      </c>
      <c r="J175" s="29">
        <f t="shared" ref="J175:J179" si="52">+F175*I175</f>
        <v>0</v>
      </c>
    </row>
    <row r="176" spans="1:10" x14ac:dyDescent="0.3">
      <c r="A176" s="147"/>
      <c r="B176" s="201" t="s">
        <v>24</v>
      </c>
      <c r="C176" s="148" t="s">
        <v>93</v>
      </c>
      <c r="D176" s="17">
        <v>0.77</v>
      </c>
      <c r="E176" s="18">
        <v>0</v>
      </c>
      <c r="F176" s="19">
        <f t="shared" si="50"/>
        <v>0</v>
      </c>
      <c r="G176" s="20">
        <v>15.65</v>
      </c>
      <c r="H176" s="21">
        <f>H32</f>
        <v>0</v>
      </c>
      <c r="I176" s="28">
        <f t="shared" si="51"/>
        <v>15.65</v>
      </c>
      <c r="J176" s="29">
        <f t="shared" si="52"/>
        <v>0</v>
      </c>
    </row>
    <row r="177" spans="1:10" x14ac:dyDescent="0.3">
      <c r="A177" s="147"/>
      <c r="B177" s="201" t="s">
        <v>25</v>
      </c>
      <c r="C177" s="148" t="s">
        <v>94</v>
      </c>
      <c r="D177" s="17">
        <v>0.77</v>
      </c>
      <c r="E177" s="18">
        <v>0</v>
      </c>
      <c r="F177" s="19">
        <f t="shared" si="50"/>
        <v>0</v>
      </c>
      <c r="G177" s="20">
        <v>15.65</v>
      </c>
      <c r="H177" s="21">
        <f>H32</f>
        <v>0</v>
      </c>
      <c r="I177" s="28">
        <f t="shared" si="51"/>
        <v>15.65</v>
      </c>
      <c r="J177" s="29">
        <f t="shared" si="52"/>
        <v>0</v>
      </c>
    </row>
    <row r="178" spans="1:10" x14ac:dyDescent="0.3">
      <c r="A178" s="147"/>
      <c r="B178" s="201" t="s">
        <v>220</v>
      </c>
      <c r="C178" s="135" t="s">
        <v>412</v>
      </c>
      <c r="D178" s="17">
        <v>0.77</v>
      </c>
      <c r="E178" s="18">
        <v>0</v>
      </c>
      <c r="F178" s="19">
        <f t="shared" si="50"/>
        <v>0</v>
      </c>
      <c r="G178" s="20">
        <v>15.65</v>
      </c>
      <c r="H178" s="21">
        <f>H32</f>
        <v>0</v>
      </c>
      <c r="I178" s="28">
        <f t="shared" si="51"/>
        <v>15.65</v>
      </c>
      <c r="J178" s="29">
        <f t="shared" si="52"/>
        <v>0</v>
      </c>
    </row>
    <row r="179" spans="1:10" x14ac:dyDescent="0.3">
      <c r="A179" s="149"/>
      <c r="B179" s="201" t="s">
        <v>26</v>
      </c>
      <c r="C179" s="135" t="s">
        <v>95</v>
      </c>
      <c r="D179" s="17">
        <v>0.77</v>
      </c>
      <c r="E179" s="18">
        <v>0</v>
      </c>
      <c r="F179" s="19">
        <f t="shared" si="50"/>
        <v>0</v>
      </c>
      <c r="G179" s="20">
        <v>15.65</v>
      </c>
      <c r="H179" s="21">
        <f>H32</f>
        <v>0</v>
      </c>
      <c r="I179" s="28">
        <f t="shared" si="51"/>
        <v>15.65</v>
      </c>
      <c r="J179" s="29">
        <f t="shared" si="52"/>
        <v>0</v>
      </c>
    </row>
    <row r="180" spans="1:10" x14ac:dyDescent="0.3">
      <c r="A180" s="192"/>
      <c r="B180" s="218"/>
      <c r="C180" s="218"/>
      <c r="D180" s="154"/>
      <c r="E180" s="155"/>
      <c r="F180" s="156"/>
      <c r="G180" s="200"/>
      <c r="H180" s="157"/>
      <c r="I180" s="158"/>
      <c r="J180" s="159"/>
    </row>
    <row r="181" spans="1:10" x14ac:dyDescent="0.3">
      <c r="A181" s="199" t="s">
        <v>330</v>
      </c>
      <c r="B181" s="48"/>
      <c r="C181" s="48"/>
      <c r="D181" s="49"/>
      <c r="E181" s="50"/>
      <c r="F181" s="51"/>
      <c r="G181" s="52"/>
      <c r="H181" s="53"/>
      <c r="I181" s="52"/>
      <c r="J181" s="54"/>
    </row>
    <row r="182" spans="1:10" x14ac:dyDescent="0.3">
      <c r="A182" s="16" t="s">
        <v>213</v>
      </c>
      <c r="B182" s="25" t="s">
        <v>23</v>
      </c>
      <c r="C182" s="25" t="s">
        <v>166</v>
      </c>
      <c r="D182" s="17">
        <v>1</v>
      </c>
      <c r="E182" s="18">
        <v>0</v>
      </c>
      <c r="F182" s="19">
        <f t="shared" ref="F182:F260" si="53">PRODUCT(D182:E182)</f>
        <v>0</v>
      </c>
      <c r="G182" s="20">
        <v>82</v>
      </c>
      <c r="H182" s="21">
        <f>H8</f>
        <v>0</v>
      </c>
      <c r="I182" s="28">
        <f t="shared" ref="I182:I186" si="54">G182-(G182/100*H182)</f>
        <v>82</v>
      </c>
      <c r="J182" s="29">
        <f t="shared" ref="J182:J186" si="55">+F182*I182</f>
        <v>0</v>
      </c>
    </row>
    <row r="183" spans="1:10" x14ac:dyDescent="0.3">
      <c r="A183" s="23"/>
      <c r="B183" s="25" t="s">
        <v>24</v>
      </c>
      <c r="C183" s="137" t="s">
        <v>167</v>
      </c>
      <c r="D183" s="17">
        <v>1</v>
      </c>
      <c r="E183" s="18">
        <v>0</v>
      </c>
      <c r="F183" s="19">
        <f t="shared" si="53"/>
        <v>0</v>
      </c>
      <c r="G183" s="20">
        <v>82</v>
      </c>
      <c r="H183" s="136">
        <f>H8</f>
        <v>0</v>
      </c>
      <c r="I183" s="28">
        <f t="shared" si="54"/>
        <v>82</v>
      </c>
      <c r="J183" s="29">
        <f t="shared" si="55"/>
        <v>0</v>
      </c>
    </row>
    <row r="184" spans="1:10" x14ac:dyDescent="0.3">
      <c r="A184" s="147"/>
      <c r="B184" s="25" t="s">
        <v>69</v>
      </c>
      <c r="C184" s="137" t="s">
        <v>168</v>
      </c>
      <c r="D184" s="17">
        <v>1</v>
      </c>
      <c r="E184" s="18">
        <v>0</v>
      </c>
      <c r="F184" s="19">
        <f t="shared" si="53"/>
        <v>0</v>
      </c>
      <c r="G184" s="20">
        <v>82</v>
      </c>
      <c r="H184" s="136">
        <f>H8</f>
        <v>0</v>
      </c>
      <c r="I184" s="28">
        <f t="shared" si="54"/>
        <v>82</v>
      </c>
      <c r="J184" s="29">
        <f t="shared" si="55"/>
        <v>0</v>
      </c>
    </row>
    <row r="185" spans="1:10" x14ac:dyDescent="0.3">
      <c r="A185" s="147"/>
      <c r="B185" s="38" t="s">
        <v>220</v>
      </c>
      <c r="C185" s="137" t="s">
        <v>415</v>
      </c>
      <c r="D185" s="17">
        <v>1</v>
      </c>
      <c r="E185" s="18">
        <v>0</v>
      </c>
      <c r="F185" s="19">
        <f t="shared" si="53"/>
        <v>0</v>
      </c>
      <c r="G185" s="20">
        <v>82</v>
      </c>
      <c r="H185" s="136">
        <f>H8</f>
        <v>0</v>
      </c>
      <c r="I185" s="28">
        <f t="shared" si="54"/>
        <v>82</v>
      </c>
      <c r="J185" s="29">
        <f t="shared" si="55"/>
        <v>0</v>
      </c>
    </row>
    <row r="186" spans="1:10" x14ac:dyDescent="0.3">
      <c r="A186" s="147"/>
      <c r="B186" s="38" t="s">
        <v>26</v>
      </c>
      <c r="C186" s="189" t="s">
        <v>169</v>
      </c>
      <c r="D186" s="17">
        <v>1</v>
      </c>
      <c r="E186" s="18">
        <v>0</v>
      </c>
      <c r="F186" s="19">
        <f t="shared" si="53"/>
        <v>0</v>
      </c>
      <c r="G186" s="170">
        <v>82</v>
      </c>
      <c r="H186" s="136">
        <f>H8</f>
        <v>0</v>
      </c>
      <c r="I186" s="28">
        <f t="shared" si="54"/>
        <v>82</v>
      </c>
      <c r="J186" s="29">
        <f t="shared" si="55"/>
        <v>0</v>
      </c>
    </row>
    <row r="187" spans="1:10" x14ac:dyDescent="0.3">
      <c r="A187" s="147"/>
      <c r="B187" s="172"/>
      <c r="C187" s="175"/>
      <c r="D187" s="139"/>
      <c r="E187" s="140"/>
      <c r="F187" s="141"/>
      <c r="G187" s="176"/>
      <c r="H187" s="143"/>
      <c r="I187" s="144"/>
      <c r="J187" s="150"/>
    </row>
    <row r="188" spans="1:10" x14ac:dyDescent="0.3">
      <c r="A188" s="178" t="s">
        <v>334</v>
      </c>
      <c r="B188" s="16" t="s">
        <v>23</v>
      </c>
      <c r="C188" s="44" t="s">
        <v>339</v>
      </c>
      <c r="D188" s="29">
        <v>1</v>
      </c>
      <c r="E188" s="41">
        <v>0</v>
      </c>
      <c r="F188" s="19">
        <f t="shared" ref="F188:F189" si="56">PRODUCT(D188:E188)</f>
        <v>0</v>
      </c>
      <c r="G188" s="20">
        <v>82</v>
      </c>
      <c r="H188" s="21">
        <f>H8</f>
        <v>0</v>
      </c>
      <c r="I188" s="28">
        <f t="shared" ref="I188:I189" si="57">G188-(G188/100*H188)</f>
        <v>82</v>
      </c>
      <c r="J188" s="29">
        <f t="shared" ref="J188:J189" si="58">+F188*I188</f>
        <v>0</v>
      </c>
    </row>
    <row r="189" spans="1:10" x14ac:dyDescent="0.3">
      <c r="A189" s="111"/>
      <c r="B189" s="146" t="s">
        <v>220</v>
      </c>
      <c r="C189" s="44" t="s">
        <v>416</v>
      </c>
      <c r="D189" s="29">
        <v>1</v>
      </c>
      <c r="E189" s="41">
        <v>0</v>
      </c>
      <c r="F189" s="19">
        <f t="shared" si="56"/>
        <v>0</v>
      </c>
      <c r="G189" s="20">
        <v>82</v>
      </c>
      <c r="H189" s="21">
        <f>H8</f>
        <v>0</v>
      </c>
      <c r="I189" s="28">
        <f t="shared" si="57"/>
        <v>82</v>
      </c>
      <c r="J189" s="29">
        <f t="shared" si="58"/>
        <v>0</v>
      </c>
    </row>
    <row r="190" spans="1:10" x14ac:dyDescent="0.3">
      <c r="A190" s="181"/>
      <c r="B190" s="192"/>
      <c r="C190" s="153"/>
      <c r="D190" s="183"/>
      <c r="E190" s="184"/>
      <c r="F190" s="185"/>
      <c r="G190" s="186"/>
      <c r="H190" s="187"/>
      <c r="I190" s="158"/>
      <c r="J190" s="159"/>
    </row>
    <row r="191" spans="1:10" x14ac:dyDescent="0.3">
      <c r="A191" s="181"/>
      <c r="B191" s="160"/>
      <c r="C191" s="30"/>
      <c r="D191" s="37"/>
      <c r="E191" s="32"/>
      <c r="F191" s="173"/>
      <c r="G191" s="174"/>
      <c r="H191" s="42"/>
      <c r="I191" s="36"/>
      <c r="J191" s="198"/>
    </row>
    <row r="192" spans="1:10" x14ac:dyDescent="0.3">
      <c r="A192" s="188"/>
      <c r="B192" s="193"/>
      <c r="C192" s="162"/>
      <c r="D192" s="194"/>
      <c r="E192" s="195"/>
      <c r="F192" s="196"/>
      <c r="G192" s="166"/>
      <c r="H192" s="197"/>
      <c r="I192" s="168"/>
      <c r="J192" s="169"/>
    </row>
    <row r="193" spans="1:10" x14ac:dyDescent="0.3">
      <c r="A193" s="162"/>
      <c r="B193" s="162"/>
      <c r="C193" s="162"/>
      <c r="D193" s="194"/>
      <c r="E193" s="195"/>
      <c r="F193" s="196"/>
      <c r="G193" s="166"/>
      <c r="H193" s="197"/>
      <c r="I193" s="168"/>
      <c r="J193" s="194"/>
    </row>
    <row r="194" spans="1:10" x14ac:dyDescent="0.3">
      <c r="A194" s="23" t="s">
        <v>150</v>
      </c>
      <c r="B194" s="23" t="s">
        <v>206</v>
      </c>
      <c r="C194" s="23" t="s">
        <v>174</v>
      </c>
      <c r="D194" s="17">
        <v>1</v>
      </c>
      <c r="E194" s="18">
        <v>0</v>
      </c>
      <c r="F194" s="19">
        <f t="shared" si="53"/>
        <v>0</v>
      </c>
      <c r="G194" s="170">
        <v>4.5999999999999996</v>
      </c>
      <c r="H194" s="136">
        <f>H8</f>
        <v>0</v>
      </c>
      <c r="I194" s="28">
        <f t="shared" ref="I194:I260" si="59">G194-(G194/100*H194)</f>
        <v>4.5999999999999996</v>
      </c>
      <c r="J194" s="29">
        <f t="shared" ref="J194:J260" si="60">+F194*I194</f>
        <v>0</v>
      </c>
    </row>
    <row r="195" spans="1:10" x14ac:dyDescent="0.3">
      <c r="A195" s="113"/>
      <c r="B195" s="92"/>
      <c r="C195" s="119"/>
      <c r="D195" s="120"/>
      <c r="E195" s="121"/>
      <c r="F195" s="122"/>
      <c r="G195" s="123"/>
      <c r="H195" s="124"/>
      <c r="I195" s="90"/>
      <c r="J195" s="93"/>
    </row>
    <row r="196" spans="1:10" x14ac:dyDescent="0.3">
      <c r="A196" s="63"/>
      <c r="B196" s="125"/>
      <c r="C196" s="11"/>
      <c r="D196" s="45"/>
      <c r="E196" s="12"/>
      <c r="F196" s="13"/>
      <c r="G196" s="46"/>
      <c r="H196" s="47"/>
      <c r="I196" s="14"/>
      <c r="J196" s="94"/>
    </row>
    <row r="197" spans="1:10" x14ac:dyDescent="0.3">
      <c r="A197" s="65"/>
      <c r="B197" s="65"/>
      <c r="C197" s="65"/>
      <c r="D197" s="55"/>
      <c r="E197" s="126"/>
      <c r="F197" s="127"/>
      <c r="G197" s="98"/>
      <c r="H197" s="128"/>
      <c r="I197" s="67"/>
      <c r="J197" s="55"/>
    </row>
    <row r="198" spans="1:10" x14ac:dyDescent="0.3">
      <c r="A198" s="16" t="s">
        <v>458</v>
      </c>
      <c r="B198" s="25" t="s">
        <v>23</v>
      </c>
      <c r="C198" s="25" t="s">
        <v>175</v>
      </c>
      <c r="D198" s="17">
        <v>1</v>
      </c>
      <c r="E198" s="18">
        <v>0</v>
      </c>
      <c r="F198" s="19">
        <f t="shared" si="53"/>
        <v>0</v>
      </c>
      <c r="G198" s="20">
        <v>113.95</v>
      </c>
      <c r="H198" s="136">
        <f>H8</f>
        <v>0</v>
      </c>
      <c r="I198" s="28">
        <f t="shared" si="59"/>
        <v>113.95</v>
      </c>
      <c r="J198" s="29">
        <f t="shared" si="60"/>
        <v>0</v>
      </c>
    </row>
    <row r="199" spans="1:10" x14ac:dyDescent="0.3">
      <c r="A199" s="23"/>
      <c r="B199" s="25" t="s">
        <v>24</v>
      </c>
      <c r="C199" s="25" t="s">
        <v>176</v>
      </c>
      <c r="D199" s="17">
        <v>1</v>
      </c>
      <c r="E199" s="18">
        <v>0</v>
      </c>
      <c r="F199" s="19">
        <f t="shared" si="53"/>
        <v>0</v>
      </c>
      <c r="G199" s="20">
        <v>113.95</v>
      </c>
      <c r="H199" s="136">
        <f>H8</f>
        <v>0</v>
      </c>
      <c r="I199" s="28">
        <f t="shared" si="59"/>
        <v>113.95</v>
      </c>
      <c r="J199" s="29">
        <f t="shared" si="60"/>
        <v>0</v>
      </c>
    </row>
    <row r="200" spans="1:10" x14ac:dyDescent="0.3">
      <c r="A200" s="147"/>
      <c r="B200" s="25" t="s">
        <v>69</v>
      </c>
      <c r="C200" s="25" t="s">
        <v>177</v>
      </c>
      <c r="D200" s="17">
        <v>1</v>
      </c>
      <c r="E200" s="18">
        <v>0</v>
      </c>
      <c r="F200" s="19">
        <f t="shared" si="53"/>
        <v>0</v>
      </c>
      <c r="G200" s="20">
        <v>113.95</v>
      </c>
      <c r="H200" s="136">
        <f>H8</f>
        <v>0</v>
      </c>
      <c r="I200" s="28">
        <f t="shared" si="59"/>
        <v>113.95</v>
      </c>
      <c r="J200" s="29">
        <f t="shared" si="60"/>
        <v>0</v>
      </c>
    </row>
    <row r="201" spans="1:10" x14ac:dyDescent="0.3">
      <c r="A201" s="147"/>
      <c r="B201" s="25" t="s">
        <v>220</v>
      </c>
      <c r="C201" s="25" t="s">
        <v>417</v>
      </c>
      <c r="D201" s="17">
        <v>1</v>
      </c>
      <c r="E201" s="18">
        <v>0</v>
      </c>
      <c r="F201" s="19">
        <f t="shared" si="53"/>
        <v>0</v>
      </c>
      <c r="G201" s="20">
        <v>113.95</v>
      </c>
      <c r="H201" s="136">
        <f>H8</f>
        <v>0</v>
      </c>
      <c r="I201" s="28">
        <f t="shared" si="59"/>
        <v>113.95</v>
      </c>
      <c r="J201" s="29">
        <f t="shared" si="60"/>
        <v>0</v>
      </c>
    </row>
    <row r="202" spans="1:10" x14ac:dyDescent="0.3">
      <c r="A202" s="147"/>
      <c r="B202" s="25" t="s">
        <v>26</v>
      </c>
      <c r="C202" s="25" t="s">
        <v>178</v>
      </c>
      <c r="D202" s="17">
        <v>1</v>
      </c>
      <c r="E202" s="18">
        <v>0</v>
      </c>
      <c r="F202" s="19">
        <f t="shared" si="53"/>
        <v>0</v>
      </c>
      <c r="G202" s="20">
        <v>113.95</v>
      </c>
      <c r="H202" s="136">
        <f>H8</f>
        <v>0</v>
      </c>
      <c r="I202" s="28">
        <f t="shared" si="59"/>
        <v>113.95</v>
      </c>
      <c r="J202" s="29">
        <f t="shared" si="60"/>
        <v>0</v>
      </c>
    </row>
    <row r="203" spans="1:10" x14ac:dyDescent="0.3">
      <c r="A203" s="147"/>
      <c r="B203" s="172"/>
      <c r="C203" s="177"/>
      <c r="D203" s="139"/>
      <c r="E203" s="140"/>
      <c r="F203" s="141"/>
      <c r="G203" s="176"/>
      <c r="H203" s="143"/>
      <c r="I203" s="144"/>
      <c r="J203" s="150"/>
    </row>
    <row r="204" spans="1:10" x14ac:dyDescent="0.3">
      <c r="A204" s="178" t="s">
        <v>346</v>
      </c>
      <c r="B204" s="16" t="s">
        <v>23</v>
      </c>
      <c r="C204" s="44" t="s">
        <v>340</v>
      </c>
      <c r="D204" s="29">
        <v>1</v>
      </c>
      <c r="E204" s="41">
        <v>0</v>
      </c>
      <c r="F204" s="19">
        <f t="shared" ref="F204:F205" si="61">PRODUCT(D204:E204)</f>
        <v>0</v>
      </c>
      <c r="G204" s="20">
        <v>113.95</v>
      </c>
      <c r="H204" s="21">
        <f>H8</f>
        <v>0</v>
      </c>
      <c r="I204" s="28">
        <f t="shared" ref="I204:I205" si="62">G204-(G204/100*H204)</f>
        <v>113.95</v>
      </c>
      <c r="J204" s="29">
        <f t="shared" ref="J204:J205" si="63">+F204*I204</f>
        <v>0</v>
      </c>
    </row>
    <row r="205" spans="1:10" x14ac:dyDescent="0.3">
      <c r="A205" s="111"/>
      <c r="B205" s="146" t="s">
        <v>220</v>
      </c>
      <c r="C205" s="44" t="s">
        <v>418</v>
      </c>
      <c r="D205" s="29">
        <v>1</v>
      </c>
      <c r="E205" s="41">
        <v>0</v>
      </c>
      <c r="F205" s="19">
        <f t="shared" si="61"/>
        <v>0</v>
      </c>
      <c r="G205" s="20">
        <v>113.95</v>
      </c>
      <c r="H205" s="21">
        <f>H8</f>
        <v>0</v>
      </c>
      <c r="I205" s="28">
        <f t="shared" si="62"/>
        <v>113.95</v>
      </c>
      <c r="J205" s="29">
        <f t="shared" si="63"/>
        <v>0</v>
      </c>
    </row>
    <row r="206" spans="1:10" x14ac:dyDescent="0.3">
      <c r="A206" s="75"/>
      <c r="B206" s="92"/>
      <c r="C206" s="129"/>
      <c r="D206" s="120"/>
      <c r="E206" s="121"/>
      <c r="F206" s="122"/>
      <c r="G206" s="123"/>
      <c r="H206" s="124"/>
      <c r="I206" s="90"/>
      <c r="J206" s="93"/>
    </row>
    <row r="207" spans="1:10" x14ac:dyDescent="0.3">
      <c r="A207" s="75"/>
      <c r="B207" s="125"/>
      <c r="C207" s="114"/>
      <c r="D207" s="45"/>
      <c r="E207" s="12"/>
      <c r="F207" s="13"/>
      <c r="G207" s="46"/>
      <c r="H207" s="47"/>
      <c r="I207" s="14"/>
      <c r="J207" s="94"/>
    </row>
    <row r="208" spans="1:10" x14ac:dyDescent="0.3">
      <c r="A208" s="77"/>
      <c r="B208" s="95"/>
      <c r="C208" s="96"/>
      <c r="D208" s="84"/>
      <c r="E208" s="115"/>
      <c r="F208" s="116"/>
      <c r="G208" s="117"/>
      <c r="H208" s="118"/>
      <c r="I208" s="83"/>
      <c r="J208" s="97"/>
    </row>
    <row r="209" spans="1:10" x14ac:dyDescent="0.3">
      <c r="A209" s="64"/>
      <c r="B209" s="64"/>
      <c r="C209" s="64"/>
      <c r="D209" s="84"/>
      <c r="E209" s="115"/>
      <c r="F209" s="116"/>
      <c r="G209" s="117"/>
      <c r="H209" s="118"/>
      <c r="I209" s="83"/>
      <c r="J209" s="84"/>
    </row>
    <row r="210" spans="1:10" x14ac:dyDescent="0.3">
      <c r="A210" s="16" t="s">
        <v>459</v>
      </c>
      <c r="B210" s="25" t="s">
        <v>23</v>
      </c>
      <c r="C210" s="137" t="s">
        <v>183</v>
      </c>
      <c r="D210" s="17">
        <v>1</v>
      </c>
      <c r="E210" s="18">
        <v>0</v>
      </c>
      <c r="F210" s="19">
        <f t="shared" si="53"/>
        <v>0</v>
      </c>
      <c r="G210" s="20">
        <v>100</v>
      </c>
      <c r="H210" s="136">
        <f>H8</f>
        <v>0</v>
      </c>
      <c r="I210" s="28">
        <f t="shared" si="59"/>
        <v>100</v>
      </c>
      <c r="J210" s="29">
        <f t="shared" si="60"/>
        <v>0</v>
      </c>
    </row>
    <row r="211" spans="1:10" x14ac:dyDescent="0.3">
      <c r="A211" s="23"/>
      <c r="B211" s="25" t="s">
        <v>24</v>
      </c>
      <c r="C211" s="137" t="s">
        <v>184</v>
      </c>
      <c r="D211" s="17">
        <v>1</v>
      </c>
      <c r="E211" s="18">
        <v>0</v>
      </c>
      <c r="F211" s="19">
        <f t="shared" si="53"/>
        <v>0</v>
      </c>
      <c r="G211" s="20">
        <v>100</v>
      </c>
      <c r="H211" s="136">
        <f>H8</f>
        <v>0</v>
      </c>
      <c r="I211" s="28">
        <f t="shared" si="59"/>
        <v>100</v>
      </c>
      <c r="J211" s="29">
        <f t="shared" si="60"/>
        <v>0</v>
      </c>
    </row>
    <row r="212" spans="1:10" x14ac:dyDescent="0.3">
      <c r="A212" s="147"/>
      <c r="B212" s="25" t="s">
        <v>69</v>
      </c>
      <c r="C212" s="137" t="s">
        <v>185</v>
      </c>
      <c r="D212" s="17">
        <v>1</v>
      </c>
      <c r="E212" s="18">
        <v>0</v>
      </c>
      <c r="F212" s="19">
        <f t="shared" si="53"/>
        <v>0</v>
      </c>
      <c r="G212" s="20">
        <v>100</v>
      </c>
      <c r="H212" s="136">
        <f>H8</f>
        <v>0</v>
      </c>
      <c r="I212" s="28">
        <f t="shared" si="59"/>
        <v>100</v>
      </c>
      <c r="J212" s="29">
        <f t="shared" si="60"/>
        <v>0</v>
      </c>
    </row>
    <row r="213" spans="1:10" x14ac:dyDescent="0.3">
      <c r="A213" s="147"/>
      <c r="B213" s="25" t="s">
        <v>220</v>
      </c>
      <c r="C213" s="137" t="s">
        <v>419</v>
      </c>
      <c r="D213" s="17">
        <v>1</v>
      </c>
      <c r="E213" s="18">
        <v>0</v>
      </c>
      <c r="F213" s="19">
        <f t="shared" si="53"/>
        <v>0</v>
      </c>
      <c r="G213" s="20">
        <v>100</v>
      </c>
      <c r="H213" s="136">
        <f>H8</f>
        <v>0</v>
      </c>
      <c r="I213" s="28">
        <f t="shared" si="59"/>
        <v>100</v>
      </c>
      <c r="J213" s="29">
        <f t="shared" si="60"/>
        <v>0</v>
      </c>
    </row>
    <row r="214" spans="1:10" x14ac:dyDescent="0.3">
      <c r="A214" s="147"/>
      <c r="B214" s="25" t="s">
        <v>26</v>
      </c>
      <c r="C214" s="137" t="s">
        <v>186</v>
      </c>
      <c r="D214" s="17">
        <v>1</v>
      </c>
      <c r="E214" s="18">
        <v>0</v>
      </c>
      <c r="F214" s="19">
        <f t="shared" si="53"/>
        <v>0</v>
      </c>
      <c r="G214" s="20">
        <v>100</v>
      </c>
      <c r="H214" s="136">
        <f>H8</f>
        <v>0</v>
      </c>
      <c r="I214" s="28">
        <f t="shared" si="59"/>
        <v>100</v>
      </c>
      <c r="J214" s="29">
        <f t="shared" si="60"/>
        <v>0</v>
      </c>
    </row>
    <row r="215" spans="1:10" x14ac:dyDescent="0.3">
      <c r="A215" s="39"/>
      <c r="B215" s="172"/>
      <c r="C215" s="175"/>
      <c r="D215" s="139"/>
      <c r="E215" s="140"/>
      <c r="F215" s="141"/>
      <c r="G215" s="176"/>
      <c r="H215" s="143"/>
      <c r="I215" s="144"/>
      <c r="J215" s="150"/>
    </row>
    <row r="216" spans="1:10" x14ac:dyDescent="0.3">
      <c r="A216" s="178" t="s">
        <v>346</v>
      </c>
      <c r="B216" s="16" t="s">
        <v>23</v>
      </c>
      <c r="C216" s="44" t="s">
        <v>338</v>
      </c>
      <c r="D216" s="29">
        <v>1</v>
      </c>
      <c r="E216" s="41">
        <v>0</v>
      </c>
      <c r="F216" s="19">
        <f t="shared" ref="F216:F217" si="64">PRODUCT(D216:E216)</f>
        <v>0</v>
      </c>
      <c r="G216" s="20">
        <v>100</v>
      </c>
      <c r="H216" s="21">
        <f>H8</f>
        <v>0</v>
      </c>
      <c r="I216" s="28">
        <f t="shared" ref="I216:I217" si="65">G216-(G216/100*H216)</f>
        <v>100</v>
      </c>
      <c r="J216" s="29">
        <f t="shared" ref="J216:J217" si="66">+F216*I216</f>
        <v>0</v>
      </c>
    </row>
    <row r="217" spans="1:10" x14ac:dyDescent="0.3">
      <c r="A217" s="111"/>
      <c r="B217" s="146" t="s">
        <v>220</v>
      </c>
      <c r="C217" s="44" t="s">
        <v>420</v>
      </c>
      <c r="D217" s="29">
        <v>1</v>
      </c>
      <c r="E217" s="41">
        <v>0</v>
      </c>
      <c r="F217" s="19">
        <f t="shared" si="64"/>
        <v>0</v>
      </c>
      <c r="G217" s="20">
        <v>100</v>
      </c>
      <c r="H217" s="21">
        <f>H8</f>
        <v>0</v>
      </c>
      <c r="I217" s="28">
        <f t="shared" si="65"/>
        <v>100</v>
      </c>
      <c r="J217" s="29">
        <f t="shared" si="66"/>
        <v>0</v>
      </c>
    </row>
    <row r="218" spans="1:10" x14ac:dyDescent="0.3">
      <c r="A218" s="75"/>
      <c r="B218" s="92"/>
      <c r="C218" s="130"/>
      <c r="D218" s="120"/>
      <c r="E218" s="121"/>
      <c r="F218" s="122"/>
      <c r="G218" s="123"/>
      <c r="H218" s="124"/>
      <c r="I218" s="90"/>
      <c r="J218" s="93"/>
    </row>
    <row r="219" spans="1:10" x14ac:dyDescent="0.3">
      <c r="A219" s="75"/>
      <c r="B219" s="125"/>
      <c r="C219" s="131"/>
      <c r="D219" s="45"/>
      <c r="E219" s="12"/>
      <c r="F219" s="13"/>
      <c r="G219" s="46"/>
      <c r="H219" s="47"/>
      <c r="I219" s="14"/>
      <c r="J219" s="94"/>
    </row>
    <row r="220" spans="1:10" x14ac:dyDescent="0.3">
      <c r="A220" s="77"/>
      <c r="B220" s="95"/>
      <c r="C220" s="234"/>
      <c r="D220" s="84"/>
      <c r="E220" s="115"/>
      <c r="F220" s="116"/>
      <c r="G220" s="117"/>
      <c r="H220" s="118"/>
      <c r="I220" s="83"/>
      <c r="J220" s="97"/>
    </row>
    <row r="221" spans="1:10" x14ac:dyDescent="0.3">
      <c r="A221" s="11"/>
      <c r="B221" s="11"/>
      <c r="C221" s="11"/>
      <c r="D221" s="45"/>
      <c r="E221" s="12"/>
      <c r="F221" s="13"/>
      <c r="G221" s="46"/>
      <c r="H221" s="47"/>
      <c r="I221" s="14"/>
      <c r="J221" s="45"/>
    </row>
    <row r="222" spans="1:10" x14ac:dyDescent="0.3">
      <c r="A222" s="16" t="s">
        <v>341</v>
      </c>
      <c r="B222" s="25" t="s">
        <v>23</v>
      </c>
      <c r="C222" s="137" t="s">
        <v>354</v>
      </c>
      <c r="D222" s="18">
        <v>1</v>
      </c>
      <c r="E222" s="18">
        <v>0</v>
      </c>
      <c r="F222" s="19">
        <f t="shared" ref="F222:F229" si="67">PRODUCT(D222:E222)</f>
        <v>0</v>
      </c>
      <c r="G222" s="20">
        <v>68.2</v>
      </c>
      <c r="H222" s="21">
        <f>H8</f>
        <v>0</v>
      </c>
      <c r="I222" s="28">
        <f t="shared" ref="I222:I226" si="68">G222-(G222/100*H222)</f>
        <v>68.2</v>
      </c>
      <c r="J222" s="29">
        <f t="shared" ref="J222:J226" si="69">+F222*I222</f>
        <v>0</v>
      </c>
    </row>
    <row r="223" spans="1:10" x14ac:dyDescent="0.3">
      <c r="A223" s="23"/>
      <c r="B223" s="25" t="s">
        <v>24</v>
      </c>
      <c r="C223" s="137" t="s">
        <v>353</v>
      </c>
      <c r="D223" s="18">
        <v>1</v>
      </c>
      <c r="E223" s="18">
        <v>0</v>
      </c>
      <c r="F223" s="19">
        <f t="shared" si="67"/>
        <v>0</v>
      </c>
      <c r="G223" s="20">
        <v>68.2</v>
      </c>
      <c r="H223" s="136">
        <f>H8</f>
        <v>0</v>
      </c>
      <c r="I223" s="28">
        <f t="shared" si="68"/>
        <v>68.2</v>
      </c>
      <c r="J223" s="29">
        <f t="shared" si="69"/>
        <v>0</v>
      </c>
    </row>
    <row r="224" spans="1:10" x14ac:dyDescent="0.3">
      <c r="A224" s="147"/>
      <c r="B224" s="25" t="s">
        <v>69</v>
      </c>
      <c r="C224" s="137" t="s">
        <v>355</v>
      </c>
      <c r="D224" s="18">
        <v>1</v>
      </c>
      <c r="E224" s="18">
        <v>0</v>
      </c>
      <c r="F224" s="19">
        <f t="shared" si="67"/>
        <v>0</v>
      </c>
      <c r="G224" s="20">
        <v>68.2</v>
      </c>
      <c r="H224" s="136">
        <f>H8</f>
        <v>0</v>
      </c>
      <c r="I224" s="28">
        <f t="shared" si="68"/>
        <v>68.2</v>
      </c>
      <c r="J224" s="29">
        <f t="shared" si="69"/>
        <v>0</v>
      </c>
    </row>
    <row r="225" spans="1:10" x14ac:dyDescent="0.3">
      <c r="A225" s="147"/>
      <c r="B225" s="25" t="s">
        <v>220</v>
      </c>
      <c r="C225" s="137" t="s">
        <v>421</v>
      </c>
      <c r="D225" s="18">
        <v>1</v>
      </c>
      <c r="E225" s="18">
        <v>0</v>
      </c>
      <c r="F225" s="19">
        <f t="shared" si="67"/>
        <v>0</v>
      </c>
      <c r="G225" s="20">
        <v>68.2</v>
      </c>
      <c r="H225" s="136">
        <f>H8</f>
        <v>0</v>
      </c>
      <c r="I225" s="28">
        <f t="shared" si="68"/>
        <v>68.2</v>
      </c>
      <c r="J225" s="29">
        <f t="shared" si="69"/>
        <v>0</v>
      </c>
    </row>
    <row r="226" spans="1:10" x14ac:dyDescent="0.3">
      <c r="A226" s="147"/>
      <c r="B226" s="25" t="s">
        <v>26</v>
      </c>
      <c r="C226" s="137" t="s">
        <v>356</v>
      </c>
      <c r="D226" s="18">
        <v>1</v>
      </c>
      <c r="E226" s="18">
        <v>0</v>
      </c>
      <c r="F226" s="19">
        <f t="shared" si="67"/>
        <v>0</v>
      </c>
      <c r="G226" s="20">
        <v>68.2</v>
      </c>
      <c r="H226" s="136">
        <f>H8</f>
        <v>0</v>
      </c>
      <c r="I226" s="28">
        <f t="shared" si="68"/>
        <v>68.2</v>
      </c>
      <c r="J226" s="29">
        <f t="shared" si="69"/>
        <v>0</v>
      </c>
    </row>
    <row r="227" spans="1:10" x14ac:dyDescent="0.3">
      <c r="A227" s="147"/>
      <c r="B227" s="172"/>
      <c r="C227" s="175"/>
      <c r="D227" s="139"/>
      <c r="E227" s="140"/>
      <c r="F227" s="141"/>
      <c r="G227" s="176"/>
      <c r="H227" s="143"/>
      <c r="I227" s="144"/>
      <c r="J227" s="150"/>
    </row>
    <row r="228" spans="1:10" x14ac:dyDescent="0.3">
      <c r="A228" s="16" t="s">
        <v>476</v>
      </c>
      <c r="B228" s="25" t="s">
        <v>23</v>
      </c>
      <c r="C228" s="148" t="s">
        <v>482</v>
      </c>
      <c r="D228" s="17">
        <v>1</v>
      </c>
      <c r="E228" s="18">
        <v>0</v>
      </c>
      <c r="F228" s="19">
        <f t="shared" si="67"/>
        <v>0</v>
      </c>
      <c r="G228" s="20">
        <v>86.5</v>
      </c>
      <c r="H228" s="21">
        <f>H8</f>
        <v>0</v>
      </c>
      <c r="I228" s="28">
        <f t="shared" ref="I228" si="70">G228-(G228/100*H228)</f>
        <v>86.5</v>
      </c>
      <c r="J228" s="29">
        <f t="shared" ref="J228" si="71">+F228*I228</f>
        <v>0</v>
      </c>
    </row>
    <row r="229" spans="1:10" x14ac:dyDescent="0.3">
      <c r="A229" s="147"/>
      <c r="B229" s="25" t="s">
        <v>24</v>
      </c>
      <c r="C229" s="148" t="s">
        <v>485</v>
      </c>
      <c r="D229" s="17">
        <v>1</v>
      </c>
      <c r="E229" s="18">
        <v>0</v>
      </c>
      <c r="F229" s="19">
        <f t="shared" si="67"/>
        <v>0</v>
      </c>
      <c r="G229" s="20">
        <v>86.5</v>
      </c>
      <c r="H229" s="21">
        <f>H8</f>
        <v>0</v>
      </c>
      <c r="I229" s="28">
        <f t="shared" ref="I229" si="72">G229-(G229/100*H229)</f>
        <v>86.5</v>
      </c>
      <c r="J229" s="29">
        <f t="shared" ref="J229" si="73">+F229*I229</f>
        <v>0</v>
      </c>
    </row>
    <row r="230" spans="1:10" x14ac:dyDescent="0.3">
      <c r="A230" s="147"/>
      <c r="B230" s="160" t="s">
        <v>478</v>
      </c>
      <c r="C230" s="312"/>
      <c r="D230" s="314"/>
      <c r="E230" s="315"/>
      <c r="F230" s="316"/>
      <c r="G230" s="317"/>
      <c r="H230" s="318"/>
      <c r="I230" s="319"/>
      <c r="J230" s="198"/>
    </row>
    <row r="231" spans="1:10" x14ac:dyDescent="0.3">
      <c r="A231" s="39"/>
      <c r="B231" s="266" t="s">
        <v>479</v>
      </c>
      <c r="C231" s="320"/>
      <c r="D231" s="314"/>
      <c r="E231" s="315"/>
      <c r="F231" s="316"/>
      <c r="G231" s="317"/>
      <c r="H231" s="318"/>
      <c r="I231" s="319"/>
      <c r="J231" s="198"/>
    </row>
    <row r="232" spans="1:10" x14ac:dyDescent="0.3">
      <c r="A232" s="149"/>
      <c r="B232" s="193"/>
      <c r="C232" s="232"/>
      <c r="D232" s="163"/>
      <c r="E232" s="164"/>
      <c r="F232" s="165"/>
      <c r="G232" s="215"/>
      <c r="H232" s="167"/>
      <c r="I232" s="168"/>
      <c r="J232" s="169"/>
    </row>
    <row r="233" spans="1:10" x14ac:dyDescent="0.3">
      <c r="A233" s="303"/>
      <c r="B233" s="304"/>
      <c r="C233" s="305"/>
      <c r="D233" s="306"/>
      <c r="E233" s="306"/>
      <c r="F233" s="307"/>
      <c r="G233" s="308"/>
      <c r="H233" s="309"/>
      <c r="I233" s="310"/>
      <c r="J233" s="311"/>
    </row>
    <row r="234" spans="1:10" x14ac:dyDescent="0.3">
      <c r="A234" s="16" t="s">
        <v>480</v>
      </c>
      <c r="B234" s="25" t="s">
        <v>23</v>
      </c>
      <c r="C234" s="137" t="s">
        <v>483</v>
      </c>
      <c r="D234" s="18">
        <v>1</v>
      </c>
      <c r="E234" s="18">
        <v>0</v>
      </c>
      <c r="F234" s="19">
        <f t="shared" ref="F234:F236" si="74">PRODUCT(D234:E234)</f>
        <v>0</v>
      </c>
      <c r="G234" s="20">
        <v>75.2</v>
      </c>
      <c r="H234" s="21">
        <f>H8</f>
        <v>0</v>
      </c>
      <c r="I234" s="28">
        <f t="shared" ref="I234:I236" si="75">G234-(G234/100*H234)</f>
        <v>75.2</v>
      </c>
      <c r="J234" s="29">
        <f t="shared" ref="J234:J236" si="76">+F234*I234</f>
        <v>0</v>
      </c>
    </row>
    <row r="235" spans="1:10" x14ac:dyDescent="0.3">
      <c r="A235" s="147"/>
      <c r="B235" s="25" t="s">
        <v>24</v>
      </c>
      <c r="C235" s="137" t="s">
        <v>484</v>
      </c>
      <c r="D235" s="18">
        <v>1</v>
      </c>
      <c r="E235" s="18">
        <v>0</v>
      </c>
      <c r="F235" s="19">
        <f t="shared" ref="F235" si="77">PRODUCT(D235:E235)</f>
        <v>0</v>
      </c>
      <c r="G235" s="20">
        <v>75.2</v>
      </c>
      <c r="H235" s="21">
        <f>H8</f>
        <v>0</v>
      </c>
      <c r="I235" s="28">
        <f t="shared" ref="I235" si="78">G235-(G235/100*H235)</f>
        <v>75.2</v>
      </c>
      <c r="J235" s="29">
        <f t="shared" ref="J235" si="79">+F235*I235</f>
        <v>0</v>
      </c>
    </row>
    <row r="236" spans="1:10" x14ac:dyDescent="0.3">
      <c r="A236" s="147"/>
      <c r="B236" s="329" t="s">
        <v>254</v>
      </c>
      <c r="C236" s="305" t="s">
        <v>358</v>
      </c>
      <c r="D236" s="306" t="s">
        <v>363</v>
      </c>
      <c r="E236" s="306">
        <v>0</v>
      </c>
      <c r="F236" s="307">
        <f t="shared" si="74"/>
        <v>0</v>
      </c>
      <c r="G236" s="308">
        <v>68.2</v>
      </c>
      <c r="H236" s="309">
        <f>H56</f>
        <v>0</v>
      </c>
      <c r="I236" s="310">
        <f t="shared" si="75"/>
        <v>68.2</v>
      </c>
      <c r="J236" s="330">
        <f t="shared" si="76"/>
        <v>0</v>
      </c>
    </row>
    <row r="237" spans="1:10" x14ac:dyDescent="0.3">
      <c r="A237" s="147"/>
      <c r="B237" s="266"/>
      <c r="C237" s="320"/>
      <c r="D237" s="315"/>
      <c r="E237" s="315"/>
      <c r="F237" s="316"/>
      <c r="G237" s="317"/>
      <c r="H237" s="318"/>
      <c r="I237" s="319"/>
      <c r="J237" s="198"/>
    </row>
    <row r="238" spans="1:10" x14ac:dyDescent="0.3">
      <c r="A238" s="149"/>
      <c r="B238" s="331" t="s">
        <v>35</v>
      </c>
      <c r="C238" s="332" t="s">
        <v>360</v>
      </c>
      <c r="D238" s="333" t="s">
        <v>363</v>
      </c>
      <c r="E238" s="333">
        <v>0</v>
      </c>
      <c r="F238" s="334">
        <f t="shared" ref="F238" si="80">PRODUCT(D238:E238)</f>
        <v>0</v>
      </c>
      <c r="G238" s="335">
        <v>68.2</v>
      </c>
      <c r="H238" s="336">
        <f>H56</f>
        <v>0</v>
      </c>
      <c r="I238" s="337">
        <f t="shared" ref="I238" si="81">G238-(G238/100*H238)</f>
        <v>68.2</v>
      </c>
      <c r="J238" s="338">
        <f t="shared" ref="J238" si="82">+F238*I238</f>
        <v>0</v>
      </c>
    </row>
    <row r="239" spans="1:10" x14ac:dyDescent="0.3">
      <c r="A239" s="257" t="s">
        <v>342</v>
      </c>
      <c r="B239" s="250"/>
      <c r="C239" s="250"/>
      <c r="D239" s="251"/>
      <c r="E239" s="252"/>
      <c r="F239" s="253"/>
      <c r="G239" s="254"/>
      <c r="H239" s="255"/>
      <c r="I239" s="254"/>
      <c r="J239" s="256"/>
    </row>
    <row r="240" spans="1:10" x14ac:dyDescent="0.3">
      <c r="A240" s="16" t="s">
        <v>151</v>
      </c>
      <c r="B240" s="16" t="s">
        <v>152</v>
      </c>
      <c r="C240" s="16" t="s">
        <v>191</v>
      </c>
      <c r="D240" s="17">
        <v>1</v>
      </c>
      <c r="E240" s="18">
        <v>0</v>
      </c>
      <c r="F240" s="19">
        <f t="shared" si="53"/>
        <v>0</v>
      </c>
      <c r="G240" s="20">
        <v>46.9</v>
      </c>
      <c r="H240" s="21">
        <f>H8</f>
        <v>0</v>
      </c>
      <c r="I240" s="28">
        <f t="shared" si="59"/>
        <v>46.9</v>
      </c>
      <c r="J240" s="29">
        <f t="shared" si="60"/>
        <v>0</v>
      </c>
    </row>
    <row r="241" spans="1:10" x14ac:dyDescent="0.3">
      <c r="A241" s="23"/>
      <c r="B241" s="192"/>
      <c r="C241" s="153"/>
      <c r="D241" s="183"/>
      <c r="E241" s="184"/>
      <c r="F241" s="185"/>
      <c r="G241" s="186"/>
      <c r="H241" s="187"/>
      <c r="I241" s="158"/>
      <c r="J241" s="159"/>
    </row>
    <row r="242" spans="1:10" x14ac:dyDescent="0.3">
      <c r="A242" s="147"/>
      <c r="B242" s="160"/>
      <c r="C242" s="30"/>
      <c r="D242" s="37"/>
      <c r="E242" s="32"/>
      <c r="F242" s="173"/>
      <c r="G242" s="174"/>
      <c r="H242" s="42"/>
      <c r="I242" s="36"/>
      <c r="J242" s="198"/>
    </row>
    <row r="243" spans="1:10" x14ac:dyDescent="0.3">
      <c r="A243" s="149"/>
      <c r="B243" s="193"/>
      <c r="C243" s="162"/>
      <c r="D243" s="194"/>
      <c r="E243" s="195"/>
      <c r="F243" s="196"/>
      <c r="G243" s="166"/>
      <c r="H243" s="197"/>
      <c r="I243" s="168"/>
      <c r="J243" s="169"/>
    </row>
    <row r="244" spans="1:10" x14ac:dyDescent="0.3">
      <c r="A244" s="23" t="s">
        <v>153</v>
      </c>
      <c r="B244" s="23" t="s">
        <v>154</v>
      </c>
      <c r="C244" s="23" t="s">
        <v>192</v>
      </c>
      <c r="D244" s="17">
        <v>1</v>
      </c>
      <c r="E244" s="18">
        <v>0</v>
      </c>
      <c r="F244" s="19">
        <f t="shared" si="53"/>
        <v>0</v>
      </c>
      <c r="G244" s="170">
        <v>28.75</v>
      </c>
      <c r="H244" s="21">
        <f>H8</f>
        <v>0</v>
      </c>
      <c r="I244" s="28">
        <f t="shared" si="59"/>
        <v>28.75</v>
      </c>
      <c r="J244" s="29">
        <f t="shared" si="60"/>
        <v>0</v>
      </c>
    </row>
    <row r="245" spans="1:10" x14ac:dyDescent="0.3">
      <c r="A245" s="23"/>
      <c r="B245" s="192"/>
      <c r="C245" s="153"/>
      <c r="D245" s="183"/>
      <c r="E245" s="184"/>
      <c r="F245" s="185"/>
      <c r="G245" s="186"/>
      <c r="H245" s="187"/>
      <c r="I245" s="158"/>
      <c r="J245" s="159"/>
    </row>
    <row r="246" spans="1:10" x14ac:dyDescent="0.3">
      <c r="A246" s="147"/>
      <c r="B246" s="160"/>
      <c r="C246" s="30"/>
      <c r="D246" s="37"/>
      <c r="E246" s="32"/>
      <c r="F246" s="173"/>
      <c r="G246" s="174"/>
      <c r="H246" s="42"/>
      <c r="I246" s="36"/>
      <c r="J246" s="198"/>
    </row>
    <row r="247" spans="1:10" x14ac:dyDescent="0.3">
      <c r="A247" s="149"/>
      <c r="B247" s="193"/>
      <c r="C247" s="162"/>
      <c r="D247" s="194"/>
      <c r="E247" s="195"/>
      <c r="F247" s="196"/>
      <c r="G247" s="166"/>
      <c r="H247" s="197"/>
      <c r="I247" s="168"/>
      <c r="J247" s="169"/>
    </row>
    <row r="248" spans="1:10" x14ac:dyDescent="0.3">
      <c r="A248" s="24" t="s">
        <v>347</v>
      </c>
      <c r="B248" s="24" t="s">
        <v>344</v>
      </c>
      <c r="C248" s="24" t="s">
        <v>368</v>
      </c>
      <c r="D248" s="17">
        <v>1</v>
      </c>
      <c r="E248" s="18">
        <v>0</v>
      </c>
      <c r="F248" s="19">
        <f t="shared" si="53"/>
        <v>0</v>
      </c>
      <c r="G248" s="20">
        <v>24.8</v>
      </c>
      <c r="H248" s="136">
        <f>H8</f>
        <v>0</v>
      </c>
      <c r="I248" s="22">
        <f t="shared" si="59"/>
        <v>24.8</v>
      </c>
      <c r="J248" s="17">
        <f t="shared" si="60"/>
        <v>0</v>
      </c>
    </row>
    <row r="249" spans="1:10" x14ac:dyDescent="0.3">
      <c r="A249" s="171" t="s">
        <v>350</v>
      </c>
      <c r="B249" s="171" t="s">
        <v>344</v>
      </c>
      <c r="C249" s="171" t="s">
        <v>369</v>
      </c>
      <c r="D249" s="17">
        <v>1</v>
      </c>
      <c r="E249" s="18">
        <v>0</v>
      </c>
      <c r="F249" s="19">
        <f t="shared" si="53"/>
        <v>0</v>
      </c>
      <c r="G249" s="20">
        <v>24.8</v>
      </c>
      <c r="H249" s="136">
        <f>H8</f>
        <v>0</v>
      </c>
      <c r="I249" s="28">
        <f t="shared" si="59"/>
        <v>24.8</v>
      </c>
      <c r="J249" s="29">
        <f t="shared" si="60"/>
        <v>0</v>
      </c>
    </row>
    <row r="250" spans="1:10" x14ac:dyDescent="0.3">
      <c r="A250" s="100"/>
      <c r="B250" s="285" t="s">
        <v>439</v>
      </c>
      <c r="C250" s="258"/>
      <c r="D250" s="120"/>
      <c r="E250" s="121"/>
      <c r="F250" s="122"/>
      <c r="G250" s="123"/>
      <c r="H250" s="124"/>
      <c r="I250" s="90"/>
      <c r="J250" s="93"/>
    </row>
    <row r="251" spans="1:10" x14ac:dyDescent="0.3">
      <c r="A251" s="101"/>
      <c r="B251" s="259"/>
      <c r="C251" s="260"/>
      <c r="D251" s="45"/>
      <c r="E251" s="12"/>
      <c r="F251" s="13"/>
      <c r="G251" s="46"/>
      <c r="H251" s="47"/>
      <c r="I251" s="14"/>
      <c r="J251" s="94"/>
    </row>
    <row r="252" spans="1:10" x14ac:dyDescent="0.3">
      <c r="A252" s="102"/>
      <c r="B252" s="261"/>
      <c r="C252" s="262"/>
      <c r="D252" s="45"/>
      <c r="E252" s="12"/>
      <c r="F252" s="13"/>
      <c r="G252" s="263"/>
      <c r="H252" s="47"/>
      <c r="I252" s="14"/>
      <c r="J252" s="94"/>
    </row>
    <row r="253" spans="1:10" x14ac:dyDescent="0.3">
      <c r="A253" s="281" t="s">
        <v>434</v>
      </c>
      <c r="B253" s="171" t="s">
        <v>435</v>
      </c>
      <c r="C253" s="171" t="s">
        <v>436</v>
      </c>
      <c r="D253" s="17">
        <v>1</v>
      </c>
      <c r="E253" s="18">
        <v>0</v>
      </c>
      <c r="F253" s="19">
        <f>PRODUCT(D253:E253)</f>
        <v>0</v>
      </c>
      <c r="G253" s="20">
        <v>37</v>
      </c>
      <c r="H253" s="21">
        <f>H8</f>
        <v>0</v>
      </c>
      <c r="I253" s="28">
        <f>G253-(G253/100*H253)</f>
        <v>37</v>
      </c>
      <c r="J253" s="29">
        <f>+F253*I253</f>
        <v>0</v>
      </c>
    </row>
    <row r="254" spans="1:10" x14ac:dyDescent="0.3">
      <c r="A254" s="102"/>
      <c r="B254" s="171" t="s">
        <v>435</v>
      </c>
      <c r="C254" s="171" t="s">
        <v>437</v>
      </c>
      <c r="D254" s="29">
        <v>1</v>
      </c>
      <c r="E254" s="41">
        <v>0</v>
      </c>
      <c r="F254" s="282">
        <f>PRODUCT(D254:E254)</f>
        <v>0</v>
      </c>
      <c r="G254" s="283">
        <v>37</v>
      </c>
      <c r="H254" s="284">
        <f>H8</f>
        <v>0</v>
      </c>
      <c r="I254" s="28">
        <f>G254-(G254/100*H254)</f>
        <v>37</v>
      </c>
      <c r="J254" s="29">
        <f>+F254*I254</f>
        <v>0</v>
      </c>
    </row>
    <row r="255" spans="1:10" x14ac:dyDescent="0.3">
      <c r="A255" s="102"/>
      <c r="B255" s="261" t="s">
        <v>438</v>
      </c>
      <c r="C255" s="262"/>
      <c r="D255" s="45"/>
      <c r="E255" s="12"/>
      <c r="F255" s="13"/>
      <c r="G255" s="263"/>
      <c r="H255" s="47"/>
      <c r="I255" s="14"/>
      <c r="J255" s="94"/>
    </row>
    <row r="256" spans="1:10" x14ac:dyDescent="0.3">
      <c r="A256" s="102"/>
      <c r="B256" s="261"/>
      <c r="C256" s="262"/>
      <c r="D256" s="45"/>
      <c r="E256" s="12"/>
      <c r="F256" s="13"/>
      <c r="G256" s="263"/>
      <c r="H256" s="47"/>
      <c r="I256" s="14"/>
      <c r="J256" s="94"/>
    </row>
    <row r="257" spans="1:10" x14ac:dyDescent="0.3">
      <c r="A257" s="16" t="s">
        <v>345</v>
      </c>
      <c r="B257" s="16" t="s">
        <v>446</v>
      </c>
      <c r="C257" s="16" t="s">
        <v>193</v>
      </c>
      <c r="D257" s="17">
        <v>1</v>
      </c>
      <c r="E257" s="18">
        <v>0</v>
      </c>
      <c r="F257" s="19">
        <f t="shared" si="53"/>
        <v>0</v>
      </c>
      <c r="G257" s="20">
        <v>47.5</v>
      </c>
      <c r="H257" s="21">
        <f>H8</f>
        <v>0</v>
      </c>
      <c r="I257" s="28">
        <f t="shared" si="59"/>
        <v>47.5</v>
      </c>
      <c r="J257" s="29">
        <f t="shared" si="60"/>
        <v>0</v>
      </c>
    </row>
    <row r="258" spans="1:10" x14ac:dyDescent="0.3">
      <c r="A258" s="16" t="s">
        <v>345</v>
      </c>
      <c r="B258" s="16" t="s">
        <v>445</v>
      </c>
      <c r="C258" s="16" t="s">
        <v>194</v>
      </c>
      <c r="D258" s="17">
        <v>1</v>
      </c>
      <c r="E258" s="18">
        <v>0</v>
      </c>
      <c r="F258" s="19">
        <f t="shared" si="53"/>
        <v>0</v>
      </c>
      <c r="G258" s="20">
        <v>37.4</v>
      </c>
      <c r="H258" s="21">
        <f>H8</f>
        <v>0</v>
      </c>
      <c r="I258" s="28">
        <f t="shared" si="59"/>
        <v>37.4</v>
      </c>
      <c r="J258" s="29">
        <f t="shared" si="60"/>
        <v>0</v>
      </c>
    </row>
    <row r="259" spans="1:10" x14ac:dyDescent="0.3">
      <c r="A259" s="16" t="s">
        <v>345</v>
      </c>
      <c r="B259" s="16" t="s">
        <v>364</v>
      </c>
      <c r="C259" s="16" t="s">
        <v>195</v>
      </c>
      <c r="D259" s="17">
        <v>1</v>
      </c>
      <c r="E259" s="18">
        <v>0</v>
      </c>
      <c r="F259" s="19">
        <f t="shared" si="53"/>
        <v>0</v>
      </c>
      <c r="G259" s="20">
        <v>47.5</v>
      </c>
      <c r="H259" s="21">
        <f>H8</f>
        <v>0</v>
      </c>
      <c r="I259" s="28">
        <f t="shared" si="59"/>
        <v>47.5</v>
      </c>
      <c r="J259" s="29">
        <f t="shared" si="60"/>
        <v>0</v>
      </c>
    </row>
    <row r="260" spans="1:10" x14ac:dyDescent="0.3">
      <c r="A260" s="16" t="s">
        <v>345</v>
      </c>
      <c r="B260" s="16" t="s">
        <v>365</v>
      </c>
      <c r="C260" s="16" t="s">
        <v>196</v>
      </c>
      <c r="D260" s="17">
        <v>1</v>
      </c>
      <c r="E260" s="18">
        <v>0</v>
      </c>
      <c r="F260" s="19">
        <f t="shared" si="53"/>
        <v>0</v>
      </c>
      <c r="G260" s="20">
        <v>37.4</v>
      </c>
      <c r="H260" s="21">
        <f>H8</f>
        <v>0</v>
      </c>
      <c r="I260" s="28">
        <f t="shared" si="59"/>
        <v>37.4</v>
      </c>
      <c r="J260" s="29">
        <f t="shared" si="60"/>
        <v>0</v>
      </c>
    </row>
    <row r="261" spans="1:10" x14ac:dyDescent="0.3">
      <c r="A261" s="138"/>
      <c r="B261" s="138"/>
      <c r="C261" s="138"/>
      <c r="D261" s="145"/>
      <c r="E261" s="231"/>
      <c r="F261" s="241"/>
      <c r="G261" s="142"/>
      <c r="H261" s="242"/>
      <c r="I261" s="144"/>
      <c r="J261" s="145"/>
    </row>
    <row r="262" spans="1:10" x14ac:dyDescent="0.3">
      <c r="A262" s="16" t="s">
        <v>156</v>
      </c>
      <c r="B262" s="25" t="s">
        <v>23</v>
      </c>
      <c r="C262" s="135" t="s">
        <v>423</v>
      </c>
      <c r="D262" s="17">
        <v>1</v>
      </c>
      <c r="E262" s="18">
        <v>0</v>
      </c>
      <c r="F262" s="19">
        <f t="shared" ref="F262:F266" si="83">PRODUCT(D262:E262)</f>
        <v>0</v>
      </c>
      <c r="G262" s="20">
        <v>13.3</v>
      </c>
      <c r="H262" s="136">
        <f>H8</f>
        <v>0</v>
      </c>
      <c r="I262" s="28">
        <f t="shared" ref="I262:I266" si="84">G262-(G262/100*H262)</f>
        <v>13.3</v>
      </c>
      <c r="J262" s="29">
        <f t="shared" ref="J262:J266" si="85">+F262*I262</f>
        <v>0</v>
      </c>
    </row>
    <row r="263" spans="1:10" x14ac:dyDescent="0.3">
      <c r="A263" s="56"/>
      <c r="B263" s="25" t="s">
        <v>62</v>
      </c>
      <c r="C263" s="135" t="s">
        <v>424</v>
      </c>
      <c r="D263" s="17">
        <v>1</v>
      </c>
      <c r="E263" s="18">
        <v>0</v>
      </c>
      <c r="F263" s="19">
        <f t="shared" si="83"/>
        <v>0</v>
      </c>
      <c r="G263" s="20">
        <v>13.3</v>
      </c>
      <c r="H263" s="136">
        <f>H8</f>
        <v>0</v>
      </c>
      <c r="I263" s="28">
        <f t="shared" si="84"/>
        <v>13.3</v>
      </c>
      <c r="J263" s="29">
        <f t="shared" si="85"/>
        <v>0</v>
      </c>
    </row>
    <row r="264" spans="1:10" x14ac:dyDescent="0.3">
      <c r="A264" s="57"/>
      <c r="B264" s="25" t="s">
        <v>157</v>
      </c>
      <c r="C264" s="137" t="s">
        <v>425</v>
      </c>
      <c r="D264" s="17">
        <v>1</v>
      </c>
      <c r="E264" s="18">
        <v>0</v>
      </c>
      <c r="F264" s="19">
        <f t="shared" si="83"/>
        <v>0</v>
      </c>
      <c r="G264" s="20">
        <v>13.3</v>
      </c>
      <c r="H264" s="136">
        <f>H8</f>
        <v>0</v>
      </c>
      <c r="I264" s="28">
        <f t="shared" si="84"/>
        <v>13.3</v>
      </c>
      <c r="J264" s="29">
        <f t="shared" si="85"/>
        <v>0</v>
      </c>
    </row>
    <row r="265" spans="1:10" x14ac:dyDescent="0.3">
      <c r="A265" s="57"/>
      <c r="B265" s="25" t="s">
        <v>220</v>
      </c>
      <c r="C265" s="137" t="s">
        <v>422</v>
      </c>
      <c r="D265" s="17">
        <v>1</v>
      </c>
      <c r="E265" s="18">
        <v>0</v>
      </c>
      <c r="F265" s="19">
        <f t="shared" si="83"/>
        <v>0</v>
      </c>
      <c r="G265" s="20">
        <v>13.3</v>
      </c>
      <c r="H265" s="136">
        <f>H8</f>
        <v>0</v>
      </c>
      <c r="I265" s="28">
        <f t="shared" si="84"/>
        <v>13.3</v>
      </c>
      <c r="J265" s="29">
        <f t="shared" si="85"/>
        <v>0</v>
      </c>
    </row>
    <row r="266" spans="1:10" x14ac:dyDescent="0.3">
      <c r="A266" s="63"/>
      <c r="B266" s="25" t="s">
        <v>26</v>
      </c>
      <c r="C266" s="137" t="s">
        <v>426</v>
      </c>
      <c r="D266" s="17">
        <v>1</v>
      </c>
      <c r="E266" s="18">
        <v>0</v>
      </c>
      <c r="F266" s="19">
        <f t="shared" si="83"/>
        <v>0</v>
      </c>
      <c r="G266" s="20">
        <v>13.3</v>
      </c>
      <c r="H266" s="136">
        <f>H8</f>
        <v>0</v>
      </c>
      <c r="I266" s="28">
        <f t="shared" si="84"/>
        <v>13.3</v>
      </c>
      <c r="J266" s="29">
        <f t="shared" si="85"/>
        <v>0</v>
      </c>
    </row>
    <row r="267" spans="1:10" x14ac:dyDescent="0.3">
      <c r="A267" s="65"/>
      <c r="B267" s="58"/>
      <c r="C267" s="74"/>
      <c r="D267" s="66"/>
      <c r="E267" s="59"/>
      <c r="F267" s="60"/>
      <c r="G267" s="61"/>
      <c r="H267" s="62"/>
      <c r="I267" s="67"/>
      <c r="J267" s="55"/>
    </row>
    <row r="268" spans="1:10" x14ac:dyDescent="0.3">
      <c r="A268" s="16" t="s">
        <v>207</v>
      </c>
      <c r="B268" s="92"/>
      <c r="C268" s="132"/>
      <c r="D268" s="120"/>
      <c r="E268" s="121"/>
      <c r="F268" s="122"/>
      <c r="G268" s="123" t="s">
        <v>208</v>
      </c>
      <c r="H268" s="124"/>
      <c r="I268" s="90"/>
      <c r="J268" s="93"/>
    </row>
    <row r="269" spans="1:10" x14ac:dyDescent="0.3">
      <c r="A269" s="112"/>
      <c r="B269" s="125"/>
      <c r="C269" s="133"/>
      <c r="D269" s="45"/>
      <c r="E269" s="12"/>
      <c r="F269" s="13"/>
      <c r="G269" s="46"/>
      <c r="H269" s="47"/>
      <c r="I269" s="14"/>
      <c r="J269" s="94"/>
    </row>
    <row r="270" spans="1:10" x14ac:dyDescent="0.3">
      <c r="A270" s="57"/>
      <c r="B270" s="125"/>
      <c r="C270" s="114"/>
      <c r="D270" s="45"/>
      <c r="E270" s="12"/>
      <c r="F270" s="13"/>
      <c r="G270" s="46"/>
      <c r="H270" s="47"/>
      <c r="I270" s="14"/>
      <c r="J270" s="94"/>
    </row>
    <row r="271" spans="1:10" x14ac:dyDescent="0.3">
      <c r="A271" s="63"/>
      <c r="B271" s="95"/>
      <c r="C271" s="96"/>
      <c r="D271" s="84"/>
      <c r="E271" s="115"/>
      <c r="F271" s="116"/>
      <c r="G271" s="117"/>
      <c r="H271" s="118"/>
      <c r="I271" s="83"/>
      <c r="J271" s="97"/>
    </row>
    <row r="272" spans="1:10" x14ac:dyDescent="0.3">
      <c r="A272" s="16" t="s">
        <v>9</v>
      </c>
      <c r="B272" s="25" t="s">
        <v>209</v>
      </c>
      <c r="C272" s="135"/>
      <c r="D272" s="17">
        <v>1</v>
      </c>
      <c r="E272" s="18">
        <v>0</v>
      </c>
      <c r="F272" s="19">
        <f t="shared" ref="F272:F273" si="86">PRODUCT(D272:E272)</f>
        <v>0</v>
      </c>
      <c r="G272" s="20">
        <v>150</v>
      </c>
      <c r="H272" s="136"/>
      <c r="I272" s="28">
        <f t="shared" ref="I272:I273" si="87">G272-(G272/100*H272)</f>
        <v>150</v>
      </c>
      <c r="J272" s="29">
        <f t="shared" ref="J272:J273" si="88">+F272*I272</f>
        <v>0</v>
      </c>
    </row>
    <row r="273" spans="1:10" x14ac:dyDescent="0.3">
      <c r="A273" s="112"/>
      <c r="B273" s="25" t="s">
        <v>214</v>
      </c>
      <c r="C273" s="135"/>
      <c r="D273" s="17">
        <v>1</v>
      </c>
      <c r="E273" s="18">
        <v>0</v>
      </c>
      <c r="F273" s="19">
        <f t="shared" si="86"/>
        <v>0</v>
      </c>
      <c r="G273" s="20">
        <v>35</v>
      </c>
      <c r="H273" s="136"/>
      <c r="I273" s="28">
        <f t="shared" si="87"/>
        <v>35</v>
      </c>
      <c r="J273" s="29">
        <f t="shared" si="88"/>
        <v>0</v>
      </c>
    </row>
    <row r="274" spans="1:10" x14ac:dyDescent="0.3">
      <c r="A274" s="57"/>
      <c r="B274" s="103"/>
      <c r="C274" s="99"/>
      <c r="D274" s="85"/>
      <c r="E274" s="86"/>
      <c r="F274" s="87"/>
      <c r="G274" s="88"/>
      <c r="H274" s="89"/>
      <c r="I274" s="90"/>
      <c r="J274" s="93"/>
    </row>
    <row r="275" spans="1:10" x14ac:dyDescent="0.3">
      <c r="A275" s="63"/>
      <c r="B275" s="104"/>
      <c r="C275" s="105"/>
      <c r="D275" s="78"/>
      <c r="E275" s="79"/>
      <c r="F275" s="80"/>
      <c r="G275" s="81"/>
      <c r="H275" s="82"/>
      <c r="I275" s="83"/>
      <c r="J275" s="97"/>
    </row>
    <row r="276" spans="1:10" x14ac:dyDescent="0.3">
      <c r="A276" s="11"/>
      <c r="B276" s="11"/>
      <c r="C276" s="11"/>
      <c r="D276" s="45"/>
      <c r="E276" s="12"/>
      <c r="F276" s="13"/>
      <c r="G276" s="14"/>
      <c r="H276" s="47"/>
      <c r="I276" s="106" t="s">
        <v>210</v>
      </c>
      <c r="J276" s="93">
        <f>SUM(J10:J275)</f>
        <v>0</v>
      </c>
    </row>
    <row r="277" spans="1:10" x14ac:dyDescent="0.3">
      <c r="A277" s="11"/>
      <c r="B277" s="11"/>
      <c r="C277" s="11"/>
      <c r="D277" s="45"/>
      <c r="E277" s="12"/>
      <c r="F277" s="13"/>
      <c r="G277" s="14"/>
      <c r="H277" s="47"/>
      <c r="I277" s="107" t="s">
        <v>211</v>
      </c>
      <c r="J277" s="94">
        <f>J276/100*19</f>
        <v>0</v>
      </c>
    </row>
    <row r="278" spans="1:10" x14ac:dyDescent="0.3">
      <c r="A278" s="11" t="s">
        <v>237</v>
      </c>
      <c r="B278" s="11"/>
      <c r="C278" s="11"/>
      <c r="D278" s="45"/>
      <c r="E278" s="12"/>
      <c r="F278" s="13"/>
      <c r="G278" s="14"/>
      <c r="H278" s="47"/>
      <c r="I278" s="108" t="s">
        <v>212</v>
      </c>
      <c r="J278" s="109">
        <f>J276+J277</f>
        <v>0</v>
      </c>
    </row>
    <row r="279" spans="1:10" x14ac:dyDescent="0.3">
      <c r="A279" s="11" t="s">
        <v>238</v>
      </c>
      <c r="B279" s="11"/>
      <c r="C279" s="11"/>
      <c r="D279" s="45"/>
      <c r="E279" s="12"/>
      <c r="F279" s="13"/>
      <c r="G279" s="14"/>
      <c r="H279" s="47"/>
      <c r="I279" s="14"/>
      <c r="J279" s="45"/>
    </row>
    <row r="280" spans="1:10" x14ac:dyDescent="0.3">
      <c r="A280" s="11" t="s">
        <v>239</v>
      </c>
      <c r="B280" s="11"/>
      <c r="C280" s="11"/>
      <c r="D280" s="45"/>
      <c r="E280" s="12"/>
      <c r="F280" s="13"/>
      <c r="G280" s="14"/>
      <c r="H280" s="47"/>
      <c r="I280" s="14"/>
      <c r="J280" s="45"/>
    </row>
    <row r="281" spans="1:10" x14ac:dyDescent="0.3">
      <c r="A281" s="11" t="s">
        <v>388</v>
      </c>
      <c r="B281" s="11"/>
      <c r="C281" s="11"/>
      <c r="D281" s="45"/>
      <c r="E281" s="12"/>
      <c r="F281" s="13"/>
      <c r="G281" s="14"/>
      <c r="H281" s="47"/>
      <c r="I281" s="14"/>
      <c r="J281" s="45"/>
    </row>
    <row r="282" spans="1:10" x14ac:dyDescent="0.3">
      <c r="A282" s="11" t="s">
        <v>389</v>
      </c>
      <c r="B282" s="11"/>
      <c r="C282" s="11"/>
      <c r="D282" s="45"/>
      <c r="E282" s="12"/>
      <c r="F282" s="13"/>
      <c r="G282" s="14"/>
      <c r="H282" s="47"/>
      <c r="I282" s="14"/>
      <c r="J282" s="45"/>
    </row>
    <row r="284" spans="1:10" x14ac:dyDescent="0.3">
      <c r="A284" s="273" t="s">
        <v>428</v>
      </c>
      <c r="B284" s="2"/>
      <c r="C284" s="2"/>
      <c r="D284" s="9"/>
    </row>
  </sheetData>
  <mergeCells count="11">
    <mergeCell ref="A17:A19"/>
    <mergeCell ref="A78:A82"/>
    <mergeCell ref="A84:A86"/>
    <mergeCell ref="A2:A3"/>
    <mergeCell ref="B2:G2"/>
    <mergeCell ref="H2:J3"/>
    <mergeCell ref="B3:G3"/>
    <mergeCell ref="A4:A7"/>
    <mergeCell ref="B4:G4"/>
    <mergeCell ref="H4:J7"/>
    <mergeCell ref="B5:G5"/>
  </mergeCells>
  <phoneticPr fontId="4" type="noConversion"/>
  <dataValidations count="14">
    <dataValidation type="list" showDropDown="1" showInputMessage="1" showErrorMessage="1" sqref="C81" xr:uid="{D09B10DB-4172-4746-8720-3F1F45D7D4D5}">
      <formula1>"06-DEG-MPR"</formula1>
    </dataValidation>
    <dataValidation type="list" showDropDown="1" showInputMessage="1" showErrorMessage="1" sqref="C79" xr:uid="{E8F9C795-DF2A-4989-AFD1-F31C15CD1DD7}">
      <formula1>"06-DAR-MPR"</formula1>
    </dataValidation>
    <dataValidation type="list" showDropDown="1" showInputMessage="1" showErrorMessage="1" sqref="C78" xr:uid="{ED223CF1-804A-4F57-A542-4FFCB4709146}">
      <formula1>"06-DRE-MPR"</formula1>
    </dataValidation>
    <dataValidation type="list" showDropDown="1" showInputMessage="1" showErrorMessage="1" sqref="C77" xr:uid="{0C7B4F9C-E4BD-47FE-ABD3-22813C4B0083}">
      <formula1>"06-DCB-MPR"</formula1>
    </dataValidation>
    <dataValidation type="list" allowBlank="1" showInputMessage="1" showErrorMessage="1" sqref="B17" xr:uid="{4C842FC3-6FEC-48AD-9785-3BD06F916A3E}">
      <formula1>"umberbraun granuliert"</formula1>
    </dataValidation>
    <dataValidation type="list" allowBlank="1" showInputMessage="1" showErrorMessage="1" sqref="B16" xr:uid="{02ED3B3E-74A8-4D4C-8982-299904960F84}">
      <formula1>"schwarz granuliert"</formula1>
    </dataValidation>
    <dataValidation type="list" allowBlank="1" showInputMessage="1" showErrorMessage="1" sqref="B13" xr:uid="{2C722A6C-DE8C-4D6E-8C54-A751804850E3}">
      <formula1>"UMBER BRAUN"</formula1>
    </dataValidation>
    <dataValidation type="list" allowBlank="1" showInputMessage="1" showErrorMessage="1" sqref="B14" xr:uid="{2C10F50A-622B-4C5D-8023-02649FA14505}">
      <formula1>"grau geflammt"</formula1>
    </dataValidation>
    <dataValidation type="list" allowBlank="1" showInputMessage="1" showErrorMessage="1" sqref="B12" xr:uid="{CFFB2ACD-8396-4916-ABD3-26FB2EC9875D}">
      <formula1>"rot geflammt"</formula1>
    </dataValidation>
    <dataValidation type="list" allowBlank="1" showInputMessage="1" showErrorMessage="1" sqref="B11" xr:uid="{709EDF3C-EE24-4509-907D-2345F6DB75DF}">
      <formula1>"anthrazit"</formula1>
    </dataValidation>
    <dataValidation type="list" allowBlank="1" showInputMessage="1" showErrorMessage="1" sqref="B10" xr:uid="{853FF03C-48BE-4FB5-A30F-D1FAEF181D5F}">
      <formula1>"schwarz"</formula1>
    </dataValidation>
    <dataValidation type="list" allowBlank="1" showInputMessage="1" showErrorMessage="1" sqref="B18:B20" xr:uid="{64A5846A-DE67-4A2C-AA31-660D227FC6AA}">
      <formula1>"terracotta matt"</formula1>
    </dataValidation>
    <dataValidation type="list" showDropDown="1" showInputMessage="1" showErrorMessage="1" sqref="A22:A23 A29 C22:C24 C82 A73:A76 A71 C26:C31 C33:C34 C75:C76 A26:A27 A31:A34 C72:C73" xr:uid="{94770E39-E1F6-4B8B-88BF-EE82D3879654}">
      <formula1>"Bogenfirstkappe Barrel 205"</formula1>
    </dataValidation>
    <dataValidation type="list" allowBlank="1" showInputMessage="1" showErrorMessage="1" sqref="A2" xr:uid="{1EAF882A-9385-4E96-A25D-FD50FC516D38}">
      <formula1>"ANGEBOT,BESTELLUNG"</formula1>
    </dataValidation>
  </dataValidations>
  <pageMargins left="0.39370078740157483" right="0.39370078740157483" top="0.19685039370078741" bottom="0.19685039370078741" header="0" footer="0"/>
  <pageSetup paperSize="9" fitToHeight="0" orientation="landscape"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03"/>
  <sheetViews>
    <sheetView zoomScaleNormal="100" zoomScaleSheetLayoutView="115" workbookViewId="0">
      <pane ySplit="9" topLeftCell="A10" activePane="bottomLeft" state="frozen"/>
      <selection pane="bottomLeft" activeCell="B3" sqref="B3:G3"/>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473</v>
      </c>
      <c r="C2" s="293"/>
      <c r="D2" s="293"/>
      <c r="E2" s="293"/>
      <c r="F2" s="293"/>
      <c r="G2" s="293"/>
      <c r="H2" s="294"/>
      <c r="I2" s="294"/>
      <c r="J2" s="294"/>
    </row>
    <row r="3" spans="1:10" ht="20.25" customHeight="1" x14ac:dyDescent="0.3">
      <c r="A3" s="292"/>
      <c r="B3" s="295" t="s">
        <v>477</v>
      </c>
      <c r="C3" s="295"/>
      <c r="D3" s="295"/>
      <c r="E3" s="295"/>
      <c r="F3" s="295"/>
      <c r="G3" s="295"/>
      <c r="H3" s="294"/>
      <c r="I3" s="294"/>
      <c r="J3" s="294"/>
    </row>
    <row r="4" spans="1:10" ht="15.75" customHeight="1" x14ac:dyDescent="0.3">
      <c r="A4" s="296" t="s">
        <v>351</v>
      </c>
      <c r="B4" s="298" t="s">
        <v>352</v>
      </c>
      <c r="C4" s="298"/>
      <c r="D4" s="298"/>
      <c r="E4" s="298"/>
      <c r="F4" s="298"/>
      <c r="G4" s="298"/>
      <c r="H4" s="299"/>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442</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16" t="s">
        <v>31</v>
      </c>
      <c r="B10" s="16" t="s">
        <v>216</v>
      </c>
      <c r="C10" s="16" t="s">
        <v>32</v>
      </c>
      <c r="D10" s="17">
        <v>2.4700000000000002</v>
      </c>
      <c r="E10" s="41">
        <v>0</v>
      </c>
      <c r="F10" s="19">
        <f>ROUNDUP((D10*E10),0)</f>
        <v>0</v>
      </c>
      <c r="G10" s="20">
        <v>13.35</v>
      </c>
      <c r="H10" s="21">
        <f>H8</f>
        <v>0</v>
      </c>
      <c r="I10" s="28">
        <f t="shared" ref="I10" si="0">G10-(G10/100*H10)</f>
        <v>13.35</v>
      </c>
      <c r="J10" s="29">
        <f t="shared" ref="J10" si="1">+F10*I10</f>
        <v>0</v>
      </c>
    </row>
    <row r="11" spans="1:10" x14ac:dyDescent="0.3">
      <c r="A11" s="1"/>
      <c r="B11" s="16" t="s">
        <v>215</v>
      </c>
      <c r="C11" s="25" t="s">
        <v>218</v>
      </c>
      <c r="D11" s="17">
        <v>2.4700000000000002</v>
      </c>
      <c r="E11" s="41">
        <v>0</v>
      </c>
      <c r="F11" s="19">
        <f>ROUNDUP((D11*E11),0)</f>
        <v>0</v>
      </c>
      <c r="G11" s="20">
        <v>13.35</v>
      </c>
      <c r="H11" s="21">
        <f>H8</f>
        <v>0</v>
      </c>
      <c r="I11" s="28">
        <f t="shared" ref="I11" si="2">G11-(G11/100*H11)</f>
        <v>13.35</v>
      </c>
      <c r="J11" s="29">
        <f t="shared" ref="J11" si="3">+F11*I11</f>
        <v>0</v>
      </c>
    </row>
    <row r="12" spans="1:10" x14ac:dyDescent="0.3">
      <c r="A12" s="290"/>
      <c r="B12" s="23" t="s">
        <v>217</v>
      </c>
      <c r="C12" s="38" t="s">
        <v>219</v>
      </c>
      <c r="D12" s="206">
        <v>2.4700000000000002</v>
      </c>
      <c r="E12" s="239">
        <v>0</v>
      </c>
      <c r="F12" s="208">
        <f>ROUNDUP((D12*E12),0)</f>
        <v>0</v>
      </c>
      <c r="G12" s="170">
        <v>13.35</v>
      </c>
      <c r="H12" s="240">
        <f>H8</f>
        <v>0</v>
      </c>
      <c r="I12" s="210">
        <f t="shared" ref="I12" si="4">G12-(G12/100*H12)</f>
        <v>13.35</v>
      </c>
      <c r="J12" s="211">
        <f t="shared" ref="J12" si="5">+F12*I12</f>
        <v>0</v>
      </c>
    </row>
    <row r="13" spans="1:10" x14ac:dyDescent="0.3">
      <c r="A13" s="302"/>
      <c r="B13" s="217"/>
      <c r="C13" s="138"/>
      <c r="D13" s="145"/>
      <c r="E13" s="231"/>
      <c r="F13" s="241"/>
      <c r="G13" s="142"/>
      <c r="H13" s="242"/>
      <c r="I13" s="144"/>
      <c r="J13" s="150"/>
    </row>
    <row r="14" spans="1:10" x14ac:dyDescent="0.3">
      <c r="A14" s="30" t="s">
        <v>432</v>
      </c>
      <c r="B14" s="30"/>
      <c r="C14" s="43"/>
      <c r="D14" s="31"/>
      <c r="E14" s="32"/>
      <c r="F14" s="33"/>
      <c r="G14" s="34"/>
      <c r="H14" s="35"/>
      <c r="I14" s="36"/>
      <c r="J14" s="37"/>
    </row>
    <row r="15" spans="1:10" x14ac:dyDescent="0.3">
      <c r="A15" s="199" t="s">
        <v>245</v>
      </c>
      <c r="B15" s="48"/>
      <c r="C15" s="48"/>
      <c r="D15" s="49"/>
      <c r="E15" s="50"/>
      <c r="F15" s="51"/>
      <c r="G15" s="52"/>
      <c r="H15" s="53"/>
      <c r="I15" s="52"/>
      <c r="J15" s="54"/>
    </row>
    <row r="16" spans="1:10" x14ac:dyDescent="0.3">
      <c r="A16" s="16" t="s">
        <v>33</v>
      </c>
      <c r="B16" s="172"/>
      <c r="C16" s="177"/>
      <c r="D16" s="145"/>
      <c r="E16" s="140"/>
      <c r="F16" s="141"/>
      <c r="G16" s="176"/>
      <c r="H16" s="143"/>
      <c r="I16" s="226"/>
      <c r="J16" s="227"/>
    </row>
    <row r="17" spans="1:10" x14ac:dyDescent="0.3">
      <c r="A17" s="147"/>
      <c r="B17" s="16" t="s">
        <v>11</v>
      </c>
      <c r="C17" s="16" t="s">
        <v>40</v>
      </c>
      <c r="D17" s="145">
        <v>2.5</v>
      </c>
      <c r="E17" s="221">
        <v>0</v>
      </c>
      <c r="F17" s="19">
        <f>ROUNDUP((D17*E17),0)</f>
        <v>0</v>
      </c>
      <c r="G17" s="20">
        <v>12.1</v>
      </c>
      <c r="H17" s="136">
        <f>H8</f>
        <v>0</v>
      </c>
      <c r="I17" s="22">
        <f t="shared" ref="I17:I24" si="6">G17-(G17/100*H17)</f>
        <v>12.1</v>
      </c>
      <c r="J17" s="17">
        <f t="shared" ref="J17:J22" si="7">+F17*I17</f>
        <v>0</v>
      </c>
    </row>
    <row r="18" spans="1:10" x14ac:dyDescent="0.3">
      <c r="A18" s="147"/>
      <c r="B18" s="16" t="s">
        <v>12</v>
      </c>
      <c r="C18" s="148" t="s">
        <v>42</v>
      </c>
      <c r="D18" s="145">
        <v>2.5</v>
      </c>
      <c r="E18" s="221">
        <v>0</v>
      </c>
      <c r="F18" s="19">
        <f>ROUNDUP((D18*E18),0)</f>
        <v>0</v>
      </c>
      <c r="G18" s="20">
        <v>12.1</v>
      </c>
      <c r="H18" s="136">
        <f>H8</f>
        <v>0</v>
      </c>
      <c r="I18" s="22">
        <f t="shared" si="6"/>
        <v>12.1</v>
      </c>
      <c r="J18" s="17">
        <f t="shared" si="7"/>
        <v>0</v>
      </c>
    </row>
    <row r="19" spans="1:10" x14ac:dyDescent="0.3">
      <c r="A19" s="149"/>
      <c r="B19" s="16" t="s">
        <v>35</v>
      </c>
      <c r="C19" s="148" t="s">
        <v>43</v>
      </c>
      <c r="D19" s="29">
        <v>2.5</v>
      </c>
      <c r="E19" s="18">
        <v>0</v>
      </c>
      <c r="F19" s="19">
        <f>ROUNDUP((D19*E19),0)</f>
        <v>0</v>
      </c>
      <c r="G19" s="20">
        <v>12.1</v>
      </c>
      <c r="H19" s="21">
        <f>H8</f>
        <v>0</v>
      </c>
      <c r="I19" s="22">
        <f t="shared" si="6"/>
        <v>12.1</v>
      </c>
      <c r="J19" s="17">
        <f t="shared" si="7"/>
        <v>0</v>
      </c>
    </row>
    <row r="20" spans="1:10" x14ac:dyDescent="0.3">
      <c r="A20" s="30"/>
      <c r="B20" s="30"/>
      <c r="C20" s="151"/>
      <c r="D20" s="37"/>
      <c r="E20" s="32"/>
      <c r="F20" s="173"/>
      <c r="G20" s="174"/>
      <c r="H20" s="42"/>
      <c r="I20" s="36"/>
      <c r="J20" s="37"/>
    </row>
    <row r="21" spans="1:10" x14ac:dyDescent="0.3">
      <c r="A21" s="16" t="s">
        <v>44</v>
      </c>
      <c r="B21" s="43"/>
      <c r="C21" s="43"/>
      <c r="D21" s="31"/>
      <c r="E21" s="161"/>
      <c r="F21" s="33"/>
      <c r="G21" s="34"/>
      <c r="H21" s="35"/>
      <c r="I21" s="265"/>
      <c r="J21" s="31"/>
    </row>
    <row r="22" spans="1:10" x14ac:dyDescent="0.3">
      <c r="A22" s="147"/>
      <c r="B22" s="146" t="s">
        <v>11</v>
      </c>
      <c r="C22" s="16" t="s">
        <v>49</v>
      </c>
      <c r="D22" s="29">
        <v>0.85</v>
      </c>
      <c r="E22" s="18">
        <v>0</v>
      </c>
      <c r="F22" s="19">
        <f>ROUNDUP((D22*E22),0)</f>
        <v>0</v>
      </c>
      <c r="G22" s="20">
        <v>28.15</v>
      </c>
      <c r="H22" s="21">
        <f>H8</f>
        <v>0</v>
      </c>
      <c r="I22" s="22">
        <f t="shared" si="6"/>
        <v>28.15</v>
      </c>
      <c r="J22" s="17">
        <f t="shared" si="7"/>
        <v>0</v>
      </c>
    </row>
    <row r="23" spans="1:10" x14ac:dyDescent="0.3">
      <c r="A23" s="147"/>
      <c r="B23" s="201" t="s">
        <v>12</v>
      </c>
      <c r="C23" s="137" t="s">
        <v>51</v>
      </c>
      <c r="D23" s="29">
        <v>0.85</v>
      </c>
      <c r="E23" s="18">
        <v>0</v>
      </c>
      <c r="F23" s="19">
        <f>ROUNDUP((D23*E23),0)</f>
        <v>0</v>
      </c>
      <c r="G23" s="20">
        <v>28.15</v>
      </c>
      <c r="H23" s="21">
        <f>H8</f>
        <v>0</v>
      </c>
      <c r="I23" s="22">
        <f t="shared" si="6"/>
        <v>28.15</v>
      </c>
      <c r="J23" s="17">
        <f>+F23*I23</f>
        <v>0</v>
      </c>
    </row>
    <row r="24" spans="1:10" x14ac:dyDescent="0.3">
      <c r="A24" s="149"/>
      <c r="B24" s="146" t="s">
        <v>35</v>
      </c>
      <c r="C24" s="16" t="s">
        <v>52</v>
      </c>
      <c r="D24" s="29">
        <v>0.85</v>
      </c>
      <c r="E24" s="18">
        <v>0</v>
      </c>
      <c r="F24" s="19">
        <f>ROUNDUP((D24*E24),0)</f>
        <v>0</v>
      </c>
      <c r="G24" s="20">
        <v>28.1</v>
      </c>
      <c r="H24" s="21">
        <f>H8</f>
        <v>0</v>
      </c>
      <c r="I24" s="22">
        <f t="shared" si="6"/>
        <v>28.1</v>
      </c>
      <c r="J24" s="17">
        <f>+F24*I24</f>
        <v>0</v>
      </c>
    </row>
    <row r="25" spans="1:10" x14ac:dyDescent="0.3">
      <c r="A25" s="138"/>
      <c r="B25" s="138"/>
      <c r="C25" s="138"/>
      <c r="D25" s="145"/>
      <c r="E25" s="140"/>
      <c r="F25" s="141"/>
      <c r="G25" s="176"/>
      <c r="H25" s="143"/>
      <c r="I25" s="226"/>
      <c r="J25" s="139"/>
    </row>
    <row r="26" spans="1:10" x14ac:dyDescent="0.3">
      <c r="A26" s="16" t="s">
        <v>61</v>
      </c>
      <c r="B26" s="172"/>
      <c r="C26" s="177"/>
      <c r="D26" s="139"/>
      <c r="E26" s="140"/>
      <c r="F26" s="141"/>
      <c r="G26" s="176"/>
      <c r="H26" s="143"/>
      <c r="I26" s="226"/>
      <c r="J26" s="227"/>
    </row>
    <row r="27" spans="1:10" x14ac:dyDescent="0.3">
      <c r="A27" s="147"/>
      <c r="B27" s="149" t="s">
        <v>11</v>
      </c>
      <c r="C27" s="190" t="s">
        <v>80</v>
      </c>
      <c r="D27" s="224">
        <v>1</v>
      </c>
      <c r="E27" s="221">
        <v>0</v>
      </c>
      <c r="F27" s="222">
        <f t="shared" ref="F27:F34" si="8">PRODUCT(D27:E27)</f>
        <v>0</v>
      </c>
      <c r="G27" s="191">
        <v>51.3</v>
      </c>
      <c r="H27" s="136">
        <f>H8</f>
        <v>0</v>
      </c>
      <c r="I27" s="228">
        <f t="shared" ref="I27:I34" si="9">G27-(G27/100*H27)</f>
        <v>51.3</v>
      </c>
      <c r="J27" s="229">
        <f t="shared" ref="J27:J34" si="10">+F27*I27</f>
        <v>0</v>
      </c>
    </row>
    <row r="28" spans="1:10" x14ac:dyDescent="0.3">
      <c r="A28" s="147"/>
      <c r="B28" s="16" t="s">
        <v>12</v>
      </c>
      <c r="C28" s="148" t="s">
        <v>82</v>
      </c>
      <c r="D28" s="17">
        <v>1</v>
      </c>
      <c r="E28" s="18">
        <v>0</v>
      </c>
      <c r="F28" s="19">
        <f t="shared" si="8"/>
        <v>0</v>
      </c>
      <c r="G28" s="20">
        <v>51.3</v>
      </c>
      <c r="H28" s="136">
        <f>H8</f>
        <v>0</v>
      </c>
      <c r="I28" s="28">
        <f t="shared" si="9"/>
        <v>51.3</v>
      </c>
      <c r="J28" s="29">
        <f t="shared" si="10"/>
        <v>0</v>
      </c>
    </row>
    <row r="29" spans="1:10" x14ac:dyDescent="0.3">
      <c r="A29" s="149"/>
      <c r="B29" s="16" t="s">
        <v>35</v>
      </c>
      <c r="C29" s="16" t="s">
        <v>83</v>
      </c>
      <c r="D29" s="17">
        <v>1</v>
      </c>
      <c r="E29" s="18">
        <v>0</v>
      </c>
      <c r="F29" s="19">
        <f t="shared" si="8"/>
        <v>0</v>
      </c>
      <c r="G29" s="20">
        <v>51.3</v>
      </c>
      <c r="H29" s="136">
        <f>H8</f>
        <v>0</v>
      </c>
      <c r="I29" s="28">
        <f t="shared" si="9"/>
        <v>51.3</v>
      </c>
      <c r="J29" s="29">
        <f t="shared" si="10"/>
        <v>0</v>
      </c>
    </row>
    <row r="30" spans="1:10" x14ac:dyDescent="0.3">
      <c r="A30" s="214"/>
      <c r="B30" s="177"/>
      <c r="C30" s="177"/>
      <c r="D30" s="139"/>
      <c r="E30" s="140"/>
      <c r="F30" s="141"/>
      <c r="G30" s="176"/>
      <c r="H30" s="143"/>
      <c r="I30" s="144"/>
      <c r="J30" s="145"/>
    </row>
    <row r="31" spans="1:10" x14ac:dyDescent="0.3">
      <c r="A31" s="16" t="s">
        <v>260</v>
      </c>
      <c r="B31" s="172"/>
      <c r="C31" s="177"/>
      <c r="D31" s="139"/>
      <c r="E31" s="140"/>
      <c r="F31" s="141"/>
      <c r="G31" s="176"/>
      <c r="H31" s="143"/>
      <c r="I31" s="144"/>
      <c r="J31" s="150"/>
    </row>
    <row r="32" spans="1:10" x14ac:dyDescent="0.3">
      <c r="A32" s="147"/>
      <c r="B32" s="203" t="s">
        <v>11</v>
      </c>
      <c r="C32" s="190" t="s">
        <v>88</v>
      </c>
      <c r="D32" s="224">
        <v>1</v>
      </c>
      <c r="E32" s="221">
        <v>0</v>
      </c>
      <c r="F32" s="222">
        <f t="shared" si="8"/>
        <v>0</v>
      </c>
      <c r="G32" s="191">
        <v>51.3</v>
      </c>
      <c r="H32" s="136">
        <f>H8</f>
        <v>0</v>
      </c>
      <c r="I32" s="228">
        <f t="shared" si="9"/>
        <v>51.3</v>
      </c>
      <c r="J32" s="229">
        <f t="shared" si="10"/>
        <v>0</v>
      </c>
    </row>
    <row r="33" spans="1:10" x14ac:dyDescent="0.3">
      <c r="A33" s="147"/>
      <c r="B33" s="146" t="s">
        <v>12</v>
      </c>
      <c r="C33" s="148" t="s">
        <v>90</v>
      </c>
      <c r="D33" s="17">
        <v>1</v>
      </c>
      <c r="E33" s="18">
        <v>0</v>
      </c>
      <c r="F33" s="19">
        <f t="shared" si="8"/>
        <v>0</v>
      </c>
      <c r="G33" s="20">
        <v>51.3</v>
      </c>
      <c r="H33" s="136">
        <f>H8</f>
        <v>0</v>
      </c>
      <c r="I33" s="28">
        <f t="shared" si="9"/>
        <v>51.3</v>
      </c>
      <c r="J33" s="29">
        <f t="shared" si="10"/>
        <v>0</v>
      </c>
    </row>
    <row r="34" spans="1:10" x14ac:dyDescent="0.3">
      <c r="A34" s="149"/>
      <c r="B34" s="146" t="s">
        <v>35</v>
      </c>
      <c r="C34" s="148" t="s">
        <v>91</v>
      </c>
      <c r="D34" s="17">
        <v>1</v>
      </c>
      <c r="E34" s="18">
        <v>0</v>
      </c>
      <c r="F34" s="19">
        <f t="shared" si="8"/>
        <v>0</v>
      </c>
      <c r="G34" s="20">
        <v>51.3</v>
      </c>
      <c r="H34" s="21">
        <f>H8</f>
        <v>0</v>
      </c>
      <c r="I34" s="28">
        <f t="shared" si="9"/>
        <v>51.3</v>
      </c>
      <c r="J34" s="29">
        <f t="shared" si="10"/>
        <v>0</v>
      </c>
    </row>
    <row r="35" spans="1:10" x14ac:dyDescent="0.3">
      <c r="A35" s="162"/>
      <c r="B35" s="30"/>
      <c r="C35" s="151"/>
      <c r="D35" s="31"/>
      <c r="E35" s="161"/>
      <c r="F35" s="33"/>
      <c r="G35" s="34"/>
      <c r="H35" s="35"/>
      <c r="I35" s="36"/>
      <c r="J35" s="37"/>
    </row>
    <row r="36" spans="1:10" x14ac:dyDescent="0.3">
      <c r="A36" s="16" t="s">
        <v>260</v>
      </c>
      <c r="B36" s="172"/>
      <c r="C36" s="177"/>
      <c r="D36" s="139"/>
      <c r="E36" s="140"/>
      <c r="F36" s="141"/>
      <c r="G36" s="176"/>
      <c r="H36" s="143"/>
      <c r="I36" s="144"/>
      <c r="J36" s="150"/>
    </row>
    <row r="37" spans="1:10" x14ac:dyDescent="0.3">
      <c r="A37" s="147"/>
      <c r="B37" s="203" t="s">
        <v>11</v>
      </c>
      <c r="C37" s="190" t="s">
        <v>265</v>
      </c>
      <c r="D37" s="224">
        <v>1</v>
      </c>
      <c r="E37" s="221">
        <v>0</v>
      </c>
      <c r="F37" s="222">
        <f t="shared" ref="F37:F39" si="11">PRODUCT(D37:E37)</f>
        <v>0</v>
      </c>
      <c r="G37" s="191">
        <v>51.3</v>
      </c>
      <c r="H37" s="136">
        <f>H8</f>
        <v>0</v>
      </c>
      <c r="I37" s="228">
        <f t="shared" ref="I37:I39" si="12">G37-(G37/100*H37)</f>
        <v>51.3</v>
      </c>
      <c r="J37" s="229">
        <f t="shared" ref="J37:J39" si="13">+F37*I37</f>
        <v>0</v>
      </c>
    </row>
    <row r="38" spans="1:10" x14ac:dyDescent="0.3">
      <c r="A38" s="147"/>
      <c r="B38" s="146" t="s">
        <v>12</v>
      </c>
      <c r="C38" s="148" t="s">
        <v>268</v>
      </c>
      <c r="D38" s="17">
        <v>1</v>
      </c>
      <c r="E38" s="18">
        <v>0</v>
      </c>
      <c r="F38" s="19">
        <f t="shared" si="11"/>
        <v>0</v>
      </c>
      <c r="G38" s="20">
        <v>51.3</v>
      </c>
      <c r="H38" s="136">
        <f>H8</f>
        <v>0</v>
      </c>
      <c r="I38" s="28">
        <f t="shared" si="12"/>
        <v>51.3</v>
      </c>
      <c r="J38" s="29">
        <f t="shared" si="13"/>
        <v>0</v>
      </c>
    </row>
    <row r="39" spans="1:10" x14ac:dyDescent="0.3">
      <c r="A39" s="149"/>
      <c r="B39" s="146" t="s">
        <v>35</v>
      </c>
      <c r="C39" s="148" t="s">
        <v>269</v>
      </c>
      <c r="D39" s="17">
        <v>1</v>
      </c>
      <c r="E39" s="18">
        <v>0</v>
      </c>
      <c r="F39" s="19">
        <f t="shared" si="11"/>
        <v>0</v>
      </c>
      <c r="G39" s="20">
        <v>51.3</v>
      </c>
      <c r="H39" s="21">
        <f>H8</f>
        <v>0</v>
      </c>
      <c r="I39" s="28">
        <f t="shared" si="12"/>
        <v>51.3</v>
      </c>
      <c r="J39" s="29">
        <f t="shared" si="13"/>
        <v>0</v>
      </c>
    </row>
    <row r="40" spans="1:10" x14ac:dyDescent="0.3">
      <c r="A40" s="30"/>
      <c r="B40" s="30"/>
      <c r="C40" s="151"/>
      <c r="D40" s="31"/>
      <c r="E40" s="161"/>
      <c r="F40" s="33"/>
      <c r="G40" s="34"/>
      <c r="H40" s="35"/>
      <c r="I40" s="36"/>
      <c r="J40" s="37"/>
    </row>
    <row r="41" spans="1:10" x14ac:dyDescent="0.3">
      <c r="A41" s="16" t="s">
        <v>71</v>
      </c>
      <c r="B41" s="172"/>
      <c r="C41" s="177"/>
      <c r="D41" s="139"/>
      <c r="E41" s="140"/>
      <c r="F41" s="141"/>
      <c r="G41" s="176"/>
      <c r="H41" s="143"/>
      <c r="I41" s="144"/>
      <c r="J41" s="150"/>
    </row>
    <row r="42" spans="1:10" x14ac:dyDescent="0.3">
      <c r="A42" s="147"/>
      <c r="B42" s="149" t="s">
        <v>11</v>
      </c>
      <c r="C42" s="149" t="s">
        <v>121</v>
      </c>
      <c r="D42" s="17">
        <v>1</v>
      </c>
      <c r="E42" s="18">
        <v>0</v>
      </c>
      <c r="F42" s="19">
        <f t="shared" ref="F42:F44" si="14">PRODUCT(D42:E42)</f>
        <v>0</v>
      </c>
      <c r="G42" s="191">
        <v>35.700000000000003</v>
      </c>
      <c r="H42" s="136">
        <f>H8</f>
        <v>0</v>
      </c>
      <c r="I42" s="28">
        <f t="shared" ref="I42:I44" si="15">G42-(G42/100*H42)</f>
        <v>35.700000000000003</v>
      </c>
      <c r="J42" s="29">
        <f t="shared" ref="J42:J44" si="16">+F42*I42</f>
        <v>0</v>
      </c>
    </row>
    <row r="43" spans="1:10" x14ac:dyDescent="0.3">
      <c r="A43" s="147"/>
      <c r="B43" s="16" t="s">
        <v>12</v>
      </c>
      <c r="C43" s="148" t="s">
        <v>122</v>
      </c>
      <c r="D43" s="17">
        <v>1</v>
      </c>
      <c r="E43" s="18">
        <v>0</v>
      </c>
      <c r="F43" s="19">
        <f t="shared" si="14"/>
        <v>0</v>
      </c>
      <c r="G43" s="20">
        <v>35.700000000000003</v>
      </c>
      <c r="H43" s="136">
        <f>H8</f>
        <v>0</v>
      </c>
      <c r="I43" s="28">
        <f t="shared" si="15"/>
        <v>35.700000000000003</v>
      </c>
      <c r="J43" s="29">
        <f t="shared" si="16"/>
        <v>0</v>
      </c>
    </row>
    <row r="44" spans="1:10" x14ac:dyDescent="0.3">
      <c r="A44" s="149"/>
      <c r="B44" s="16" t="s">
        <v>35</v>
      </c>
      <c r="C44" s="148" t="s">
        <v>228</v>
      </c>
      <c r="D44" s="17">
        <v>1</v>
      </c>
      <c r="E44" s="18">
        <v>0</v>
      </c>
      <c r="F44" s="19">
        <f t="shared" si="14"/>
        <v>0</v>
      </c>
      <c r="G44" s="20">
        <v>35.700000000000003</v>
      </c>
      <c r="H44" s="21">
        <f>H8</f>
        <v>0</v>
      </c>
      <c r="I44" s="28">
        <f t="shared" si="15"/>
        <v>35.700000000000003</v>
      </c>
      <c r="J44" s="29">
        <f t="shared" si="16"/>
        <v>0</v>
      </c>
    </row>
    <row r="45" spans="1:10" x14ac:dyDescent="0.3">
      <c r="A45" s="30"/>
      <c r="B45" s="30"/>
      <c r="C45" s="151"/>
      <c r="D45" s="31"/>
      <c r="E45" s="161"/>
      <c r="F45" s="33"/>
      <c r="G45" s="34"/>
      <c r="H45" s="35"/>
      <c r="I45" s="36"/>
      <c r="J45" s="37"/>
    </row>
    <row r="46" spans="1:10" x14ac:dyDescent="0.3">
      <c r="A46" s="16" t="s">
        <v>72</v>
      </c>
      <c r="B46" s="172"/>
      <c r="C46" s="175"/>
      <c r="D46" s="139"/>
      <c r="E46" s="140"/>
      <c r="F46" s="141"/>
      <c r="G46" s="176"/>
      <c r="H46" s="143"/>
      <c r="I46" s="144"/>
      <c r="J46" s="150"/>
    </row>
    <row r="47" spans="1:10" x14ac:dyDescent="0.3">
      <c r="A47" s="147"/>
      <c r="B47" s="16" t="s">
        <v>11</v>
      </c>
      <c r="C47" s="148" t="s">
        <v>127</v>
      </c>
      <c r="D47" s="17">
        <v>1</v>
      </c>
      <c r="E47" s="18">
        <v>0</v>
      </c>
      <c r="F47" s="19">
        <f t="shared" ref="F47:F49" si="17">PRODUCT(D47:E47)</f>
        <v>0</v>
      </c>
      <c r="G47" s="20">
        <v>36.25</v>
      </c>
      <c r="H47" s="136">
        <f>H8</f>
        <v>0</v>
      </c>
      <c r="I47" s="28">
        <f t="shared" ref="I47:I49" si="18">G47-(G47/100*H47)</f>
        <v>36.25</v>
      </c>
      <c r="J47" s="29">
        <f t="shared" ref="J47:J49" si="19">+F47*I47</f>
        <v>0</v>
      </c>
    </row>
    <row r="48" spans="1:10" x14ac:dyDescent="0.3">
      <c r="A48" s="39"/>
      <c r="B48" s="25" t="s">
        <v>12</v>
      </c>
      <c r="C48" s="137" t="s">
        <v>129</v>
      </c>
      <c r="D48" s="17">
        <v>1</v>
      </c>
      <c r="E48" s="18">
        <v>0</v>
      </c>
      <c r="F48" s="19">
        <f t="shared" si="17"/>
        <v>0</v>
      </c>
      <c r="G48" s="20">
        <v>36.25</v>
      </c>
      <c r="H48" s="136">
        <f>H8</f>
        <v>0</v>
      </c>
      <c r="I48" s="28">
        <f t="shared" si="18"/>
        <v>36.25</v>
      </c>
      <c r="J48" s="29">
        <f t="shared" si="19"/>
        <v>0</v>
      </c>
    </row>
    <row r="49" spans="1:10" x14ac:dyDescent="0.3">
      <c r="A49" s="149"/>
      <c r="B49" s="16" t="s">
        <v>35</v>
      </c>
      <c r="C49" s="148" t="s">
        <v>130</v>
      </c>
      <c r="D49" s="17">
        <v>1</v>
      </c>
      <c r="E49" s="18">
        <v>0</v>
      </c>
      <c r="F49" s="19">
        <f t="shared" si="17"/>
        <v>0</v>
      </c>
      <c r="G49" s="20">
        <v>36.25</v>
      </c>
      <c r="H49" s="136">
        <f>H8</f>
        <v>0</v>
      </c>
      <c r="I49" s="28">
        <f t="shared" si="18"/>
        <v>36.25</v>
      </c>
      <c r="J49" s="29">
        <f t="shared" si="19"/>
        <v>0</v>
      </c>
    </row>
    <row r="50" spans="1:10" x14ac:dyDescent="0.3">
      <c r="A50" s="162"/>
      <c r="B50" s="30"/>
      <c r="C50" s="151"/>
      <c r="D50" s="31"/>
      <c r="E50" s="161"/>
      <c r="F50" s="33"/>
      <c r="G50" s="34"/>
      <c r="H50" s="35"/>
      <c r="I50" s="36"/>
      <c r="J50" s="37"/>
    </row>
    <row r="51" spans="1:10" x14ac:dyDescent="0.3">
      <c r="A51" s="16" t="s">
        <v>73</v>
      </c>
      <c r="B51" s="172"/>
      <c r="C51" s="175"/>
      <c r="D51" s="139"/>
      <c r="E51" s="140"/>
      <c r="F51" s="141"/>
      <c r="G51" s="176"/>
      <c r="H51" s="143"/>
      <c r="I51" s="144"/>
      <c r="J51" s="150"/>
    </row>
    <row r="52" spans="1:10" x14ac:dyDescent="0.3">
      <c r="A52" s="147"/>
      <c r="B52" s="149" t="s">
        <v>11</v>
      </c>
      <c r="C52" s="190" t="s">
        <v>135</v>
      </c>
      <c r="D52" s="17">
        <v>1</v>
      </c>
      <c r="E52" s="18">
        <v>0</v>
      </c>
      <c r="F52" s="19">
        <f t="shared" ref="F52:F54" si="20">PRODUCT(D52:E52)</f>
        <v>0</v>
      </c>
      <c r="G52" s="191">
        <v>36.25</v>
      </c>
      <c r="H52" s="136">
        <f>H8</f>
        <v>0</v>
      </c>
      <c r="I52" s="28">
        <f t="shared" ref="I52:I54" si="21">G52-(G52/100*H52)</f>
        <v>36.25</v>
      </c>
      <c r="J52" s="29">
        <f t="shared" ref="J52:J54" si="22">+F52*I52</f>
        <v>0</v>
      </c>
    </row>
    <row r="53" spans="1:10" x14ac:dyDescent="0.3">
      <c r="A53" s="39"/>
      <c r="B53" s="25" t="s">
        <v>12</v>
      </c>
      <c r="C53" s="137" t="s">
        <v>137</v>
      </c>
      <c r="D53" s="17">
        <v>1</v>
      </c>
      <c r="E53" s="18">
        <v>0</v>
      </c>
      <c r="F53" s="19">
        <f t="shared" si="20"/>
        <v>0</v>
      </c>
      <c r="G53" s="20">
        <v>36.25</v>
      </c>
      <c r="H53" s="136">
        <f>H8</f>
        <v>0</v>
      </c>
      <c r="I53" s="28">
        <f t="shared" si="21"/>
        <v>36.25</v>
      </c>
      <c r="J53" s="29">
        <f t="shared" si="22"/>
        <v>0</v>
      </c>
    </row>
    <row r="54" spans="1:10" x14ac:dyDescent="0.3">
      <c r="A54" s="149"/>
      <c r="B54" s="16" t="s">
        <v>35</v>
      </c>
      <c r="C54" s="148" t="s">
        <v>138</v>
      </c>
      <c r="D54" s="17">
        <v>1</v>
      </c>
      <c r="E54" s="18">
        <v>0</v>
      </c>
      <c r="F54" s="19">
        <f t="shared" si="20"/>
        <v>0</v>
      </c>
      <c r="G54" s="20">
        <v>36.25</v>
      </c>
      <c r="H54" s="136">
        <f>H8</f>
        <v>0</v>
      </c>
      <c r="I54" s="28">
        <f t="shared" si="21"/>
        <v>36.25</v>
      </c>
      <c r="J54" s="29">
        <f t="shared" si="22"/>
        <v>0</v>
      </c>
    </row>
    <row r="55" spans="1:10" x14ac:dyDescent="0.3">
      <c r="A55" s="162"/>
      <c r="B55" s="30"/>
      <c r="C55" s="151"/>
      <c r="D55" s="31"/>
      <c r="E55" s="161"/>
      <c r="F55" s="33"/>
      <c r="G55" s="34"/>
      <c r="H55" s="35"/>
      <c r="I55" s="36"/>
      <c r="J55" s="37"/>
    </row>
    <row r="56" spans="1:10" x14ac:dyDescent="0.3">
      <c r="A56" s="16" t="s">
        <v>53</v>
      </c>
      <c r="B56" s="172"/>
      <c r="C56" s="177"/>
      <c r="D56" s="145"/>
      <c r="E56" s="231"/>
      <c r="F56" s="141"/>
      <c r="G56" s="176"/>
      <c r="H56" s="143"/>
      <c r="I56" s="144"/>
      <c r="J56" s="150"/>
    </row>
    <row r="57" spans="1:10" x14ac:dyDescent="0.3">
      <c r="A57" s="147"/>
      <c r="B57" s="203" t="s">
        <v>11</v>
      </c>
      <c r="C57" s="267" t="s">
        <v>57</v>
      </c>
      <c r="D57" s="194">
        <v>0.87</v>
      </c>
      <c r="E57" s="268">
        <v>0</v>
      </c>
      <c r="F57" s="222">
        <f>ROUNDUP((D57*E57),0)</f>
        <v>0</v>
      </c>
      <c r="G57" s="191">
        <v>20.55</v>
      </c>
      <c r="H57" s="136">
        <f>H8</f>
        <v>0</v>
      </c>
      <c r="I57" s="228">
        <f t="shared" ref="I57:I59" si="23">G57-(G57/100*H57)</f>
        <v>20.55</v>
      </c>
      <c r="J57" s="229">
        <f t="shared" ref="J57:J59" si="24">+F57*I57</f>
        <v>0</v>
      </c>
    </row>
    <row r="58" spans="1:10" x14ac:dyDescent="0.3">
      <c r="A58" s="147"/>
      <c r="B58" s="146" t="s">
        <v>12</v>
      </c>
      <c r="C58" s="16" t="s">
        <v>59</v>
      </c>
      <c r="D58" s="145">
        <v>0.87</v>
      </c>
      <c r="E58" s="41">
        <v>0</v>
      </c>
      <c r="F58" s="19">
        <f t="shared" ref="F58:F74" si="25">ROUNDUP((D58*E58),0)</f>
        <v>0</v>
      </c>
      <c r="G58" s="20">
        <v>20.55</v>
      </c>
      <c r="H58" s="136">
        <f>H8</f>
        <v>0</v>
      </c>
      <c r="I58" s="28">
        <f t="shared" si="23"/>
        <v>20.55</v>
      </c>
      <c r="J58" s="29">
        <f t="shared" si="24"/>
        <v>0</v>
      </c>
    </row>
    <row r="59" spans="1:10" x14ac:dyDescent="0.3">
      <c r="A59" s="149"/>
      <c r="B59" s="16" t="s">
        <v>35</v>
      </c>
      <c r="C59" s="16" t="s">
        <v>60</v>
      </c>
      <c r="D59" s="145">
        <v>0.87</v>
      </c>
      <c r="E59" s="41">
        <v>0</v>
      </c>
      <c r="F59" s="19">
        <f t="shared" si="25"/>
        <v>0</v>
      </c>
      <c r="G59" s="20">
        <v>20.55</v>
      </c>
      <c r="H59" s="136">
        <f>H8</f>
        <v>0</v>
      </c>
      <c r="I59" s="28">
        <f t="shared" si="23"/>
        <v>20.55</v>
      </c>
      <c r="J59" s="29">
        <f t="shared" si="24"/>
        <v>0</v>
      </c>
    </row>
    <row r="60" spans="1:10" x14ac:dyDescent="0.3">
      <c r="A60" s="30"/>
      <c r="B60" s="30"/>
      <c r="C60" s="151"/>
      <c r="D60" s="31"/>
      <c r="E60" s="161"/>
      <c r="F60" s="141"/>
      <c r="G60" s="34"/>
      <c r="H60" s="35"/>
      <c r="I60" s="36"/>
      <c r="J60" s="37"/>
    </row>
    <row r="61" spans="1:10" x14ac:dyDescent="0.3">
      <c r="A61" s="290"/>
      <c r="B61" s="177"/>
      <c r="C61" s="177"/>
      <c r="D61" s="145"/>
      <c r="E61" s="231"/>
      <c r="F61" s="231"/>
      <c r="G61" s="176"/>
      <c r="H61" s="143"/>
      <c r="I61" s="144"/>
      <c r="J61" s="145"/>
    </row>
    <row r="62" spans="1:10" x14ac:dyDescent="0.3">
      <c r="A62" s="290"/>
      <c r="B62" s="146" t="s">
        <v>11</v>
      </c>
      <c r="C62" s="135" t="s">
        <v>248</v>
      </c>
      <c r="D62" s="29">
        <v>0.8</v>
      </c>
      <c r="E62" s="41">
        <v>0</v>
      </c>
      <c r="F62" s="19">
        <f t="shared" si="25"/>
        <v>0</v>
      </c>
      <c r="G62" s="20">
        <v>16.100000000000001</v>
      </c>
      <c r="H62" s="21">
        <f>H8</f>
        <v>0</v>
      </c>
      <c r="I62" s="28">
        <f t="shared" ref="I62:I64" si="26">G62-(G62/100*H62)</f>
        <v>16.100000000000001</v>
      </c>
      <c r="J62" s="29">
        <f t="shared" ref="J62:J64" si="27">+F62*I62</f>
        <v>0</v>
      </c>
    </row>
    <row r="63" spans="1:10" x14ac:dyDescent="0.3">
      <c r="A63" s="290"/>
      <c r="B63" s="146" t="s">
        <v>12</v>
      </c>
      <c r="C63" s="16" t="s">
        <v>247</v>
      </c>
      <c r="D63" s="29">
        <v>0.8</v>
      </c>
      <c r="E63" s="41">
        <v>0</v>
      </c>
      <c r="F63" s="19">
        <f t="shared" si="25"/>
        <v>0</v>
      </c>
      <c r="G63" s="20">
        <v>16.100000000000001</v>
      </c>
      <c r="H63" s="21">
        <f>H8</f>
        <v>0</v>
      </c>
      <c r="I63" s="28">
        <f t="shared" si="26"/>
        <v>16.100000000000001</v>
      </c>
      <c r="J63" s="29">
        <f t="shared" si="27"/>
        <v>0</v>
      </c>
    </row>
    <row r="64" spans="1:10" x14ac:dyDescent="0.3">
      <c r="A64" s="291"/>
      <c r="B64" s="146" t="s">
        <v>35</v>
      </c>
      <c r="C64" s="16" t="s">
        <v>249</v>
      </c>
      <c r="D64" s="29">
        <v>0.8</v>
      </c>
      <c r="E64" s="41">
        <v>0</v>
      </c>
      <c r="F64" s="19">
        <f t="shared" si="25"/>
        <v>0</v>
      </c>
      <c r="G64" s="20">
        <v>16.100000000000001</v>
      </c>
      <c r="H64" s="21">
        <f>H8</f>
        <v>0</v>
      </c>
      <c r="I64" s="28">
        <f t="shared" si="26"/>
        <v>16.100000000000001</v>
      </c>
      <c r="J64" s="29">
        <f t="shared" si="27"/>
        <v>0</v>
      </c>
    </row>
    <row r="65" spans="1:10" x14ac:dyDescent="0.3">
      <c r="A65" s="30"/>
      <c r="B65" s="30"/>
      <c r="C65" s="151"/>
      <c r="D65" s="31"/>
      <c r="E65" s="161"/>
      <c r="F65" s="161"/>
      <c r="G65" s="34"/>
      <c r="H65" s="35"/>
      <c r="I65" s="36"/>
      <c r="J65" s="37"/>
    </row>
    <row r="66" spans="1:10" x14ac:dyDescent="0.3">
      <c r="A66" s="199" t="s">
        <v>282</v>
      </c>
      <c r="B66" s="48"/>
      <c r="C66" s="48"/>
      <c r="D66" s="49"/>
      <c r="E66" s="50"/>
      <c r="F66" s="50"/>
      <c r="G66" s="52"/>
      <c r="H66" s="53"/>
      <c r="I66" s="52"/>
      <c r="J66" s="54"/>
    </row>
    <row r="67" spans="1:10" x14ac:dyDescent="0.3">
      <c r="A67" s="178" t="s">
        <v>65</v>
      </c>
      <c r="B67" s="16" t="s">
        <v>66</v>
      </c>
      <c r="C67" s="25" t="s">
        <v>99</v>
      </c>
      <c r="D67" s="17">
        <v>0.9</v>
      </c>
      <c r="E67" s="18">
        <v>0</v>
      </c>
      <c r="F67" s="19">
        <f t="shared" si="25"/>
        <v>0</v>
      </c>
      <c r="G67" s="20">
        <v>21.15</v>
      </c>
      <c r="H67" s="136">
        <f>H8</f>
        <v>0</v>
      </c>
      <c r="I67" s="28">
        <f t="shared" ref="I67:I69" si="28">G67-(G67/100*H67)</f>
        <v>21.15</v>
      </c>
      <c r="J67" s="29">
        <f t="shared" ref="J67:J69" si="29">+F67*I67</f>
        <v>0</v>
      </c>
    </row>
    <row r="68" spans="1:10" x14ac:dyDescent="0.3">
      <c r="A68" s="110"/>
      <c r="B68" s="146" t="s">
        <v>221</v>
      </c>
      <c r="C68" s="25" t="s">
        <v>224</v>
      </c>
      <c r="D68" s="17">
        <v>0.9</v>
      </c>
      <c r="E68" s="18">
        <v>0</v>
      </c>
      <c r="F68" s="19">
        <f t="shared" si="25"/>
        <v>0</v>
      </c>
      <c r="G68" s="20">
        <v>21.15</v>
      </c>
      <c r="H68" s="21">
        <f>H8</f>
        <v>0</v>
      </c>
      <c r="I68" s="28">
        <f t="shared" si="28"/>
        <v>21.15</v>
      </c>
      <c r="J68" s="29">
        <f t="shared" si="29"/>
        <v>0</v>
      </c>
    </row>
    <row r="69" spans="1:10" x14ac:dyDescent="0.3">
      <c r="A69" s="181"/>
      <c r="B69" s="244" t="s">
        <v>222</v>
      </c>
      <c r="C69" s="38" t="s">
        <v>225</v>
      </c>
      <c r="D69" s="206">
        <v>0.9</v>
      </c>
      <c r="E69" s="207">
        <v>0</v>
      </c>
      <c r="F69" s="19">
        <f t="shared" si="25"/>
        <v>0</v>
      </c>
      <c r="G69" s="170">
        <v>21.15</v>
      </c>
      <c r="H69" s="240">
        <f>H8</f>
        <v>0</v>
      </c>
      <c r="I69" s="210">
        <f t="shared" si="28"/>
        <v>21.15</v>
      </c>
      <c r="J69" s="211">
        <f t="shared" si="29"/>
        <v>0</v>
      </c>
    </row>
    <row r="70" spans="1:10" x14ac:dyDescent="0.3">
      <c r="A70" s="248"/>
      <c r="B70" s="192"/>
      <c r="C70" s="153"/>
      <c r="D70" s="183"/>
      <c r="E70" s="184"/>
      <c r="F70" s="184"/>
      <c r="G70" s="186"/>
      <c r="H70" s="187"/>
      <c r="I70" s="158"/>
      <c r="J70" s="159"/>
    </row>
    <row r="71" spans="1:10" x14ac:dyDescent="0.3">
      <c r="A71" s="249"/>
      <c r="B71" s="193"/>
      <c r="C71" s="162"/>
      <c r="D71" s="194"/>
      <c r="E71" s="195"/>
      <c r="F71" s="195"/>
      <c r="G71" s="166"/>
      <c r="H71" s="197"/>
      <c r="I71" s="168"/>
      <c r="J71" s="169"/>
    </row>
    <row r="72" spans="1:10" x14ac:dyDescent="0.3">
      <c r="A72" s="213"/>
      <c r="B72" s="214"/>
      <c r="C72" s="214"/>
      <c r="D72" s="163"/>
      <c r="E72" s="164"/>
      <c r="F72" s="164"/>
      <c r="G72" s="215"/>
      <c r="H72" s="167"/>
      <c r="I72" s="168"/>
      <c r="J72" s="194"/>
    </row>
    <row r="73" spans="1:10" x14ac:dyDescent="0.3">
      <c r="A73" s="178" t="s">
        <v>65</v>
      </c>
      <c r="B73" s="16" t="s">
        <v>66</v>
      </c>
      <c r="C73" s="25" t="s">
        <v>100</v>
      </c>
      <c r="D73" s="17">
        <v>0.9</v>
      </c>
      <c r="E73" s="18">
        <v>0</v>
      </c>
      <c r="F73" s="19">
        <f t="shared" si="25"/>
        <v>0</v>
      </c>
      <c r="G73" s="20">
        <v>21.15</v>
      </c>
      <c r="H73" s="136">
        <f>H8</f>
        <v>0</v>
      </c>
      <c r="I73" s="28">
        <f t="shared" ref="I73:I75" si="30">G73-(G73/100*H73)</f>
        <v>21.15</v>
      </c>
      <c r="J73" s="29">
        <f t="shared" ref="J73:J75" si="31">+F73*I73</f>
        <v>0</v>
      </c>
    </row>
    <row r="74" spans="1:10" x14ac:dyDescent="0.3">
      <c r="A74" s="110"/>
      <c r="B74" s="146" t="s">
        <v>221</v>
      </c>
      <c r="C74" s="25" t="s">
        <v>226</v>
      </c>
      <c r="D74" s="17">
        <v>0.9</v>
      </c>
      <c r="E74" s="18">
        <v>0</v>
      </c>
      <c r="F74" s="19">
        <f t="shared" si="25"/>
        <v>0</v>
      </c>
      <c r="G74" s="20">
        <v>21.15</v>
      </c>
      <c r="H74" s="136">
        <f>H8</f>
        <v>0</v>
      </c>
      <c r="I74" s="28">
        <f t="shared" si="30"/>
        <v>21.15</v>
      </c>
      <c r="J74" s="29">
        <f t="shared" si="31"/>
        <v>0</v>
      </c>
    </row>
    <row r="75" spans="1:10" x14ac:dyDescent="0.3">
      <c r="A75" s="181"/>
      <c r="B75" s="244" t="s">
        <v>222</v>
      </c>
      <c r="C75" s="38" t="s">
        <v>227</v>
      </c>
      <c r="D75" s="206">
        <v>0.9</v>
      </c>
      <c r="E75" s="207">
        <v>0</v>
      </c>
      <c r="F75" s="19">
        <f t="shared" ref="F75:F82" si="32">ROUNDUP((D75*E75),0)</f>
        <v>0</v>
      </c>
      <c r="G75" s="170">
        <v>21.15</v>
      </c>
      <c r="H75" s="240">
        <f>H8</f>
        <v>0</v>
      </c>
      <c r="I75" s="210">
        <f t="shared" si="30"/>
        <v>21.15</v>
      </c>
      <c r="J75" s="211">
        <f t="shared" si="31"/>
        <v>0</v>
      </c>
    </row>
    <row r="76" spans="1:10" x14ac:dyDescent="0.3">
      <c r="A76" s="248"/>
      <c r="B76" s="192"/>
      <c r="C76" s="153"/>
      <c r="D76" s="183"/>
      <c r="E76" s="184"/>
      <c r="F76" s="184"/>
      <c r="G76" s="186"/>
      <c r="H76" s="187"/>
      <c r="I76" s="158"/>
      <c r="J76" s="159"/>
    </row>
    <row r="77" spans="1:10" x14ac:dyDescent="0.3">
      <c r="A77" s="249"/>
      <c r="B77" s="193"/>
      <c r="C77" s="162"/>
      <c r="D77" s="194"/>
      <c r="E77" s="195"/>
      <c r="F77" s="195"/>
      <c r="G77" s="166"/>
      <c r="H77" s="197"/>
      <c r="I77" s="168"/>
      <c r="J77" s="169"/>
    </row>
    <row r="78" spans="1:10" x14ac:dyDescent="0.3">
      <c r="A78" s="43"/>
      <c r="B78" s="30"/>
      <c r="C78" s="220"/>
      <c r="D78" s="31"/>
      <c r="E78" s="161"/>
      <c r="F78" s="161"/>
      <c r="G78" s="34"/>
      <c r="H78" s="35"/>
      <c r="I78" s="36"/>
      <c r="J78" s="37"/>
    </row>
    <row r="79" spans="1:10" x14ac:dyDescent="0.3">
      <c r="A79" s="25" t="s">
        <v>451</v>
      </c>
      <c r="B79" s="177"/>
      <c r="C79" s="177"/>
      <c r="D79" s="139"/>
      <c r="E79" s="140"/>
      <c r="F79" s="140"/>
      <c r="G79" s="176"/>
      <c r="H79" s="143"/>
      <c r="I79" s="144"/>
      <c r="J79" s="150"/>
    </row>
    <row r="80" spans="1:10" x14ac:dyDescent="0.3">
      <c r="A80" s="39"/>
      <c r="B80" s="146" t="s">
        <v>11</v>
      </c>
      <c r="C80" s="16" t="s">
        <v>448</v>
      </c>
      <c r="D80" s="17">
        <v>0.8</v>
      </c>
      <c r="E80" s="18">
        <v>0</v>
      </c>
      <c r="F80" s="19">
        <f t="shared" si="32"/>
        <v>0</v>
      </c>
      <c r="G80" s="20">
        <v>18.2</v>
      </c>
      <c r="H80" s="21">
        <f>H8</f>
        <v>0</v>
      </c>
      <c r="I80" s="28">
        <f t="shared" ref="I80:I82" si="33">G80-(G80/100*H80)</f>
        <v>18.2</v>
      </c>
      <c r="J80" s="29">
        <f t="shared" ref="J80:J82" si="34">+F80*I80</f>
        <v>0</v>
      </c>
    </row>
    <row r="81" spans="1:10" x14ac:dyDescent="0.3">
      <c r="A81" s="39"/>
      <c r="B81" s="201" t="s">
        <v>12</v>
      </c>
      <c r="C81" s="137" t="s">
        <v>449</v>
      </c>
      <c r="D81" s="17">
        <v>0.8</v>
      </c>
      <c r="E81" s="18">
        <v>0</v>
      </c>
      <c r="F81" s="19">
        <f t="shared" si="32"/>
        <v>0</v>
      </c>
      <c r="G81" s="20">
        <v>18.2</v>
      </c>
      <c r="H81" s="21">
        <f>H8</f>
        <v>0</v>
      </c>
      <c r="I81" s="28">
        <f t="shared" si="33"/>
        <v>18.2</v>
      </c>
      <c r="J81" s="29">
        <f t="shared" si="34"/>
        <v>0</v>
      </c>
    </row>
    <row r="82" spans="1:10" x14ac:dyDescent="0.3">
      <c r="A82" s="40"/>
      <c r="B82" s="146" t="s">
        <v>35</v>
      </c>
      <c r="C82" s="16" t="s">
        <v>450</v>
      </c>
      <c r="D82" s="17">
        <v>0.8</v>
      </c>
      <c r="E82" s="18">
        <v>0</v>
      </c>
      <c r="F82" s="19">
        <f t="shared" si="32"/>
        <v>0</v>
      </c>
      <c r="G82" s="20">
        <v>18.2</v>
      </c>
      <c r="H82" s="21">
        <f>H8</f>
        <v>0</v>
      </c>
      <c r="I82" s="28">
        <f t="shared" si="33"/>
        <v>18.2</v>
      </c>
      <c r="J82" s="29">
        <f t="shared" si="34"/>
        <v>0</v>
      </c>
    </row>
    <row r="83" spans="1:10" x14ac:dyDescent="0.3">
      <c r="A83" s="43"/>
      <c r="B83" s="30"/>
      <c r="C83" s="30"/>
      <c r="D83" s="31"/>
      <c r="E83" s="161"/>
      <c r="F83" s="141"/>
      <c r="G83" s="34"/>
      <c r="H83" s="35"/>
      <c r="I83" s="36"/>
      <c r="J83" s="37"/>
    </row>
    <row r="84" spans="1:10" x14ac:dyDescent="0.3">
      <c r="A84" s="25" t="s">
        <v>452</v>
      </c>
      <c r="B84" s="177"/>
      <c r="C84" s="177"/>
      <c r="D84" s="139"/>
      <c r="E84" s="140"/>
      <c r="F84" s="140"/>
      <c r="G84" s="176"/>
      <c r="H84" s="143"/>
      <c r="I84" s="144"/>
      <c r="J84" s="150"/>
    </row>
    <row r="85" spans="1:10" x14ac:dyDescent="0.3">
      <c r="A85" s="39"/>
      <c r="B85" s="146" t="s">
        <v>11</v>
      </c>
      <c r="C85" s="16" t="s">
        <v>453</v>
      </c>
      <c r="D85" s="17">
        <v>0.8</v>
      </c>
      <c r="E85" s="18">
        <v>0</v>
      </c>
      <c r="F85" s="19">
        <f t="shared" ref="F85:F87" si="35">ROUNDUP((D85*E85),0)</f>
        <v>0</v>
      </c>
      <c r="G85" s="20">
        <v>18.2</v>
      </c>
      <c r="H85" s="21">
        <f>H8</f>
        <v>0</v>
      </c>
      <c r="I85" s="28">
        <f t="shared" ref="I85:I87" si="36">G85-(G85/100*H85)</f>
        <v>18.2</v>
      </c>
      <c r="J85" s="29">
        <f t="shared" ref="J85:J87" si="37">+F85*I85</f>
        <v>0</v>
      </c>
    </row>
    <row r="86" spans="1:10" x14ac:dyDescent="0.3">
      <c r="A86" s="39"/>
      <c r="B86" s="201" t="s">
        <v>12</v>
      </c>
      <c r="C86" s="137" t="s">
        <v>454</v>
      </c>
      <c r="D86" s="17">
        <v>0.8</v>
      </c>
      <c r="E86" s="18">
        <v>0</v>
      </c>
      <c r="F86" s="19">
        <f t="shared" si="35"/>
        <v>0</v>
      </c>
      <c r="G86" s="20">
        <v>18.2</v>
      </c>
      <c r="H86" s="21">
        <f>H8</f>
        <v>0</v>
      </c>
      <c r="I86" s="28">
        <f t="shared" si="36"/>
        <v>18.2</v>
      </c>
      <c r="J86" s="29">
        <f t="shared" si="37"/>
        <v>0</v>
      </c>
    </row>
    <row r="87" spans="1:10" x14ac:dyDescent="0.3">
      <c r="A87" s="40"/>
      <c r="B87" s="146" t="s">
        <v>35</v>
      </c>
      <c r="C87" s="16" t="s">
        <v>455</v>
      </c>
      <c r="D87" s="17">
        <v>0.8</v>
      </c>
      <c r="E87" s="18">
        <v>0</v>
      </c>
      <c r="F87" s="19">
        <f t="shared" si="35"/>
        <v>0</v>
      </c>
      <c r="G87" s="20">
        <v>18.2</v>
      </c>
      <c r="H87" s="21">
        <f>H8</f>
        <v>0</v>
      </c>
      <c r="I87" s="28">
        <f t="shared" si="36"/>
        <v>18.2</v>
      </c>
      <c r="J87" s="29">
        <f t="shared" si="37"/>
        <v>0</v>
      </c>
    </row>
    <row r="88" spans="1:10" x14ac:dyDescent="0.3">
      <c r="A88" s="76"/>
      <c r="B88" s="11"/>
      <c r="C88" s="91"/>
      <c r="D88" s="69"/>
      <c r="E88" s="70"/>
      <c r="F88" s="141"/>
      <c r="G88" s="72"/>
      <c r="H88" s="73"/>
      <c r="I88" s="14"/>
      <c r="J88" s="45"/>
    </row>
    <row r="89" spans="1:10" x14ac:dyDescent="0.3">
      <c r="A89" s="199" t="s">
        <v>306</v>
      </c>
      <c r="B89" s="48"/>
      <c r="C89" s="48"/>
      <c r="D89" s="49"/>
      <c r="E89" s="50"/>
      <c r="F89" s="50"/>
      <c r="G89" s="52"/>
      <c r="H89" s="53"/>
      <c r="I89" s="52"/>
      <c r="J89" s="54"/>
    </row>
    <row r="90" spans="1:10" x14ac:dyDescent="0.3">
      <c r="A90" s="16" t="s">
        <v>205</v>
      </c>
      <c r="B90" s="172"/>
      <c r="C90" s="177"/>
      <c r="D90" s="139"/>
      <c r="E90" s="140"/>
      <c r="F90" s="141"/>
      <c r="G90" s="176"/>
      <c r="H90" s="143"/>
      <c r="I90" s="144"/>
      <c r="J90" s="150"/>
    </row>
    <row r="91" spans="1:10" x14ac:dyDescent="0.3">
      <c r="A91" s="147"/>
      <c r="B91" s="16" t="s">
        <v>11</v>
      </c>
      <c r="C91" s="16" t="s">
        <v>143</v>
      </c>
      <c r="D91" s="17">
        <v>1</v>
      </c>
      <c r="E91" s="18">
        <v>0</v>
      </c>
      <c r="F91" s="19">
        <f t="shared" ref="F91:F110" si="38">ROUNDUP((D91*E91),0)</f>
        <v>0</v>
      </c>
      <c r="G91" s="20">
        <v>20.6</v>
      </c>
      <c r="H91" s="136">
        <f>H8</f>
        <v>0</v>
      </c>
      <c r="I91" s="28">
        <f t="shared" ref="I91:I96" si="39">G91-(G91/100*H91)</f>
        <v>20.6</v>
      </c>
      <c r="J91" s="29">
        <f>+F91*I91</f>
        <v>0</v>
      </c>
    </row>
    <row r="92" spans="1:10" x14ac:dyDescent="0.3">
      <c r="A92" s="147"/>
      <c r="B92" s="25" t="s">
        <v>12</v>
      </c>
      <c r="C92" s="137" t="s">
        <v>145</v>
      </c>
      <c r="D92" s="17">
        <v>1</v>
      </c>
      <c r="E92" s="18">
        <v>0</v>
      </c>
      <c r="F92" s="19">
        <f t="shared" si="38"/>
        <v>0</v>
      </c>
      <c r="G92" s="20">
        <v>20.6</v>
      </c>
      <c r="H92" s="21">
        <f>H8</f>
        <v>0</v>
      </c>
      <c r="I92" s="28">
        <f t="shared" si="39"/>
        <v>20.6</v>
      </c>
      <c r="J92" s="29">
        <f>+F92*I92</f>
        <v>0</v>
      </c>
    </row>
    <row r="93" spans="1:10" x14ac:dyDescent="0.3">
      <c r="A93" s="149"/>
      <c r="B93" s="16" t="s">
        <v>35</v>
      </c>
      <c r="C93" s="16" t="s">
        <v>146</v>
      </c>
      <c r="D93" s="17">
        <v>1</v>
      </c>
      <c r="E93" s="18">
        <v>0</v>
      </c>
      <c r="F93" s="19">
        <f t="shared" si="38"/>
        <v>0</v>
      </c>
      <c r="G93" s="20">
        <v>20.6</v>
      </c>
      <c r="H93" s="21">
        <f>H8</f>
        <v>0</v>
      </c>
      <c r="I93" s="28">
        <f t="shared" si="39"/>
        <v>20.6</v>
      </c>
      <c r="J93" s="29">
        <f>+F93*I93</f>
        <v>0</v>
      </c>
    </row>
    <row r="94" spans="1:10" x14ac:dyDescent="0.3">
      <c r="A94" s="162"/>
      <c r="B94" s="162"/>
      <c r="C94" s="162"/>
      <c r="D94" s="163"/>
      <c r="E94" s="164"/>
      <c r="F94" s="141"/>
      <c r="G94" s="166"/>
      <c r="H94" s="167"/>
      <c r="I94" s="168"/>
      <c r="J94" s="194"/>
    </row>
    <row r="95" spans="1:10" x14ac:dyDescent="0.3">
      <c r="A95" s="16" t="s">
        <v>74</v>
      </c>
      <c r="B95" s="16" t="s">
        <v>23</v>
      </c>
      <c r="C95" s="16" t="s">
        <v>147</v>
      </c>
      <c r="D95" s="17">
        <v>0.8</v>
      </c>
      <c r="E95" s="18">
        <v>0</v>
      </c>
      <c r="F95" s="19">
        <f t="shared" si="38"/>
        <v>0</v>
      </c>
      <c r="G95" s="20">
        <v>24.85</v>
      </c>
      <c r="H95" s="136">
        <f>H8</f>
        <v>0</v>
      </c>
      <c r="I95" s="28">
        <f t="shared" si="39"/>
        <v>24.85</v>
      </c>
      <c r="J95" s="29">
        <f>+F95*I95</f>
        <v>0</v>
      </c>
    </row>
    <row r="96" spans="1:10" x14ac:dyDescent="0.3">
      <c r="A96" s="23"/>
      <c r="B96" s="23" t="s">
        <v>75</v>
      </c>
      <c r="C96" s="151" t="s">
        <v>148</v>
      </c>
      <c r="D96" s="206">
        <v>0.8</v>
      </c>
      <c r="E96" s="207">
        <v>0</v>
      </c>
      <c r="F96" s="19">
        <f t="shared" si="38"/>
        <v>0</v>
      </c>
      <c r="G96" s="170">
        <v>24.85</v>
      </c>
      <c r="H96" s="209">
        <f>H8</f>
        <v>0</v>
      </c>
      <c r="I96" s="210">
        <f t="shared" si="39"/>
        <v>24.85</v>
      </c>
      <c r="J96" s="211">
        <f>+F96*I96</f>
        <v>0</v>
      </c>
    </row>
    <row r="97" spans="1:10" x14ac:dyDescent="0.3">
      <c r="A97" s="57"/>
      <c r="B97" s="92"/>
      <c r="C97" s="129"/>
      <c r="D97" s="120"/>
      <c r="E97" s="121"/>
      <c r="F97" s="156"/>
      <c r="G97" s="123"/>
      <c r="H97" s="124"/>
      <c r="I97" s="90"/>
      <c r="J97" s="93"/>
    </row>
    <row r="98" spans="1:10" x14ac:dyDescent="0.3">
      <c r="A98" s="57"/>
      <c r="B98" s="125"/>
      <c r="C98" s="114"/>
      <c r="D98" s="45"/>
      <c r="E98" s="12"/>
      <c r="F98" s="33"/>
      <c r="G98" s="46"/>
      <c r="H98" s="47"/>
      <c r="I98" s="14"/>
      <c r="J98" s="94"/>
    </row>
    <row r="99" spans="1:10" x14ac:dyDescent="0.3">
      <c r="A99" s="57"/>
      <c r="B99" s="204" t="s">
        <v>230</v>
      </c>
      <c r="C99" s="114"/>
      <c r="D99" s="45"/>
      <c r="E99" s="12"/>
      <c r="F99" s="33"/>
      <c r="G99" s="46"/>
      <c r="H99" s="47"/>
      <c r="I99" s="14"/>
      <c r="J99" s="94"/>
    </row>
    <row r="100" spans="1:10" x14ac:dyDescent="0.3">
      <c r="A100" s="63"/>
      <c r="B100" s="95"/>
      <c r="C100" s="96"/>
      <c r="D100" s="84"/>
      <c r="E100" s="115"/>
      <c r="F100" s="165"/>
      <c r="G100" s="117"/>
      <c r="H100" s="118"/>
      <c r="I100" s="83"/>
      <c r="J100" s="97"/>
    </row>
    <row r="101" spans="1:10" ht="16.2" customHeight="1" x14ac:dyDescent="0.3">
      <c r="A101" s="64"/>
      <c r="B101" s="64"/>
      <c r="C101" s="96"/>
      <c r="D101" s="78"/>
      <c r="E101" s="79"/>
      <c r="F101" s="141"/>
      <c r="G101" s="81"/>
      <c r="H101" s="82"/>
      <c r="I101" s="83"/>
      <c r="J101" s="84"/>
    </row>
    <row r="102" spans="1:10" x14ac:dyDescent="0.3">
      <c r="A102" s="16" t="s">
        <v>149</v>
      </c>
      <c r="B102" s="172"/>
      <c r="C102" s="177"/>
      <c r="D102" s="139"/>
      <c r="E102" s="140"/>
      <c r="F102" s="141"/>
      <c r="G102" s="176"/>
      <c r="H102" s="143"/>
      <c r="I102" s="144"/>
      <c r="J102" s="150"/>
    </row>
    <row r="103" spans="1:10" x14ac:dyDescent="0.3">
      <c r="A103" s="147"/>
      <c r="B103" s="16" t="s">
        <v>11</v>
      </c>
      <c r="C103" s="16" t="s">
        <v>162</v>
      </c>
      <c r="D103" s="17">
        <v>0.8</v>
      </c>
      <c r="E103" s="18">
        <v>0</v>
      </c>
      <c r="F103" s="19">
        <f t="shared" si="38"/>
        <v>0</v>
      </c>
      <c r="G103" s="20">
        <v>15.05</v>
      </c>
      <c r="H103" s="136">
        <f>H8</f>
        <v>0</v>
      </c>
      <c r="I103" s="28">
        <f t="shared" ref="I103" si="40">G103-(G103/100*H103)</f>
        <v>15.05</v>
      </c>
      <c r="J103" s="29">
        <f t="shared" ref="J103" si="41">+F103*I103</f>
        <v>0</v>
      </c>
    </row>
    <row r="104" spans="1:10" x14ac:dyDescent="0.3">
      <c r="A104" s="147"/>
      <c r="B104" s="25" t="s">
        <v>12</v>
      </c>
      <c r="C104" s="137" t="s">
        <v>164</v>
      </c>
      <c r="D104" s="17">
        <v>0.8</v>
      </c>
      <c r="E104" s="18">
        <v>0</v>
      </c>
      <c r="F104" s="19">
        <f t="shared" si="38"/>
        <v>0</v>
      </c>
      <c r="G104" s="20">
        <v>15.05</v>
      </c>
      <c r="H104" s="136">
        <f>H8</f>
        <v>0</v>
      </c>
      <c r="I104" s="28">
        <f t="shared" ref="I104:I174" si="42">G104-(G104/100*H104)</f>
        <v>15.05</v>
      </c>
      <c r="J104" s="29">
        <f t="shared" ref="J104:J174" si="43">+F104*I104</f>
        <v>0</v>
      </c>
    </row>
    <row r="105" spans="1:10" x14ac:dyDescent="0.3">
      <c r="A105" s="149"/>
      <c r="B105" s="16" t="s">
        <v>35</v>
      </c>
      <c r="C105" s="16" t="s">
        <v>165</v>
      </c>
      <c r="D105" s="17">
        <v>0.8</v>
      </c>
      <c r="E105" s="18">
        <v>0</v>
      </c>
      <c r="F105" s="19">
        <f t="shared" si="38"/>
        <v>0</v>
      </c>
      <c r="G105" s="20">
        <v>15.05</v>
      </c>
      <c r="H105" s="136">
        <f>H8</f>
        <v>0</v>
      </c>
      <c r="I105" s="28">
        <f t="shared" si="42"/>
        <v>15.05</v>
      </c>
      <c r="J105" s="29">
        <f t="shared" si="43"/>
        <v>0</v>
      </c>
    </row>
    <row r="106" spans="1:10" x14ac:dyDescent="0.3">
      <c r="A106" s="153"/>
      <c r="B106" s="153"/>
      <c r="C106" s="153"/>
      <c r="D106" s="154"/>
      <c r="E106" s="155"/>
      <c r="F106" s="141"/>
      <c r="G106" s="200"/>
      <c r="H106" s="157"/>
      <c r="I106" s="158"/>
      <c r="J106" s="183"/>
    </row>
    <row r="107" spans="1:10" x14ac:dyDescent="0.3">
      <c r="A107" s="16" t="s">
        <v>63</v>
      </c>
      <c r="B107" s="177"/>
      <c r="C107" s="177"/>
      <c r="D107" s="139"/>
      <c r="E107" s="140"/>
      <c r="F107" s="141"/>
      <c r="G107" s="176"/>
      <c r="H107" s="143"/>
      <c r="I107" s="144"/>
      <c r="J107" s="150"/>
    </row>
    <row r="108" spans="1:10" x14ac:dyDescent="0.3">
      <c r="A108" s="147"/>
      <c r="B108" s="203" t="s">
        <v>11</v>
      </c>
      <c r="C108" s="149" t="s">
        <v>462</v>
      </c>
      <c r="D108" s="17">
        <v>0.8</v>
      </c>
      <c r="E108" s="18">
        <v>0</v>
      </c>
      <c r="F108" s="19">
        <f t="shared" si="38"/>
        <v>0</v>
      </c>
      <c r="G108" s="191">
        <v>16.8</v>
      </c>
      <c r="H108" s="136">
        <f>H8</f>
        <v>0</v>
      </c>
      <c r="I108" s="28">
        <f t="shared" ref="I108:I110" si="44">G108-(G108/100*H108)</f>
        <v>16.8</v>
      </c>
      <c r="J108" s="29">
        <f t="shared" ref="J108:J114" si="45">+F108*I108</f>
        <v>0</v>
      </c>
    </row>
    <row r="109" spans="1:10" x14ac:dyDescent="0.3">
      <c r="A109" s="147"/>
      <c r="B109" s="146" t="s">
        <v>12</v>
      </c>
      <c r="C109" s="151" t="s">
        <v>465</v>
      </c>
      <c r="D109" s="17">
        <v>0.8</v>
      </c>
      <c r="E109" s="18">
        <v>0</v>
      </c>
      <c r="F109" s="19">
        <f t="shared" si="38"/>
        <v>0</v>
      </c>
      <c r="G109" s="20">
        <v>16.8</v>
      </c>
      <c r="H109" s="136">
        <f>H8</f>
        <v>0</v>
      </c>
      <c r="I109" s="28">
        <f t="shared" si="44"/>
        <v>16.8</v>
      </c>
      <c r="J109" s="29">
        <f t="shared" si="45"/>
        <v>0</v>
      </c>
    </row>
    <row r="110" spans="1:10" x14ac:dyDescent="0.3">
      <c r="A110" s="149"/>
      <c r="B110" s="146" t="s">
        <v>35</v>
      </c>
      <c r="C110" s="16" t="s">
        <v>466</v>
      </c>
      <c r="D110" s="17">
        <v>0.8</v>
      </c>
      <c r="E110" s="18">
        <v>0</v>
      </c>
      <c r="F110" s="19">
        <f t="shared" si="38"/>
        <v>0</v>
      </c>
      <c r="G110" s="20">
        <v>16.8</v>
      </c>
      <c r="H110" s="136">
        <f>H8</f>
        <v>0</v>
      </c>
      <c r="I110" s="28">
        <f t="shared" si="44"/>
        <v>16.8</v>
      </c>
      <c r="J110" s="29">
        <f t="shared" si="45"/>
        <v>0</v>
      </c>
    </row>
    <row r="111" spans="1:10" x14ac:dyDescent="0.3">
      <c r="A111" s="217"/>
      <c r="B111" s="138"/>
      <c r="C111" s="138"/>
      <c r="D111" s="139"/>
      <c r="E111" s="140"/>
      <c r="F111" s="141"/>
      <c r="G111" s="176"/>
      <c r="H111" s="143"/>
      <c r="I111" s="144"/>
      <c r="J111" s="150"/>
    </row>
    <row r="112" spans="1:10" x14ac:dyDescent="0.3">
      <c r="A112" s="16" t="s">
        <v>460</v>
      </c>
      <c r="B112" s="146" t="s">
        <v>11</v>
      </c>
      <c r="C112" s="135" t="s">
        <v>96</v>
      </c>
      <c r="D112" s="17">
        <v>0.77</v>
      </c>
      <c r="E112" s="18">
        <v>0</v>
      </c>
      <c r="F112" s="19">
        <f t="shared" ref="F112:F114" si="46">ROUNDUP((D112*E112),0)</f>
        <v>0</v>
      </c>
      <c r="G112" s="20">
        <v>15.65</v>
      </c>
      <c r="H112" s="136">
        <f>H8</f>
        <v>0</v>
      </c>
      <c r="I112" s="28">
        <f t="shared" ref="I112:I114" si="47">G112-(G112/100*H112)</f>
        <v>15.65</v>
      </c>
      <c r="J112" s="29">
        <f t="shared" si="45"/>
        <v>0</v>
      </c>
    </row>
    <row r="113" spans="1:10" x14ac:dyDescent="0.3">
      <c r="A113" s="147"/>
      <c r="B113" s="146" t="s">
        <v>12</v>
      </c>
      <c r="C113" s="135" t="s">
        <v>98</v>
      </c>
      <c r="D113" s="17">
        <v>0.77</v>
      </c>
      <c r="E113" s="18">
        <v>0</v>
      </c>
      <c r="F113" s="19">
        <f t="shared" si="46"/>
        <v>0</v>
      </c>
      <c r="G113" s="20">
        <v>15.65</v>
      </c>
      <c r="H113" s="136">
        <f>H8</f>
        <v>0</v>
      </c>
      <c r="I113" s="28">
        <f t="shared" si="47"/>
        <v>15.65</v>
      </c>
      <c r="J113" s="29">
        <f t="shared" si="45"/>
        <v>0</v>
      </c>
    </row>
    <row r="114" spans="1:10" x14ac:dyDescent="0.3">
      <c r="A114" s="147"/>
      <c r="B114" s="146" t="s">
        <v>35</v>
      </c>
      <c r="C114" s="135" t="s">
        <v>461</v>
      </c>
      <c r="D114" s="17">
        <v>0.77</v>
      </c>
      <c r="E114" s="18">
        <v>0</v>
      </c>
      <c r="F114" s="19">
        <f t="shared" si="46"/>
        <v>0</v>
      </c>
      <c r="G114" s="20">
        <v>15.65</v>
      </c>
      <c r="H114" s="136">
        <f>H8</f>
        <v>0</v>
      </c>
      <c r="I114" s="28">
        <f t="shared" si="47"/>
        <v>15.65</v>
      </c>
      <c r="J114" s="29">
        <f t="shared" si="45"/>
        <v>0</v>
      </c>
    </row>
    <row r="115" spans="1:10" x14ac:dyDescent="0.3">
      <c r="A115" s="30"/>
      <c r="B115" s="30"/>
      <c r="C115" s="220"/>
      <c r="D115" s="31"/>
      <c r="E115" s="161"/>
      <c r="F115" s="156"/>
      <c r="G115" s="34"/>
      <c r="H115" s="35"/>
      <c r="I115" s="36"/>
      <c r="J115" s="37"/>
    </row>
    <row r="116" spans="1:10" x14ac:dyDescent="0.3">
      <c r="A116" s="16" t="s">
        <v>310</v>
      </c>
      <c r="B116" s="146" t="s">
        <v>11</v>
      </c>
      <c r="C116" s="135" t="s">
        <v>315</v>
      </c>
      <c r="D116" s="17">
        <v>0.9</v>
      </c>
      <c r="E116" s="18">
        <v>0</v>
      </c>
      <c r="F116" s="19">
        <f t="shared" ref="F116:F122" si="48">ROUNDUP((D116*E116),0)</f>
        <v>0</v>
      </c>
      <c r="G116" s="20">
        <v>21.2</v>
      </c>
      <c r="H116" s="21">
        <f>H8</f>
        <v>0</v>
      </c>
      <c r="I116" s="28">
        <f t="shared" ref="I116:I118" si="49">G116-(G116/100*H116)</f>
        <v>21.2</v>
      </c>
      <c r="J116" s="29">
        <f t="shared" ref="J116:J118" si="50">+F116*I116</f>
        <v>0</v>
      </c>
    </row>
    <row r="117" spans="1:10" x14ac:dyDescent="0.3">
      <c r="A117" s="147"/>
      <c r="B117" s="146" t="s">
        <v>12</v>
      </c>
      <c r="C117" s="135" t="s">
        <v>311</v>
      </c>
      <c r="D117" s="17">
        <v>0.9</v>
      </c>
      <c r="E117" s="18">
        <v>0</v>
      </c>
      <c r="F117" s="19">
        <f t="shared" si="48"/>
        <v>0</v>
      </c>
      <c r="G117" s="20">
        <v>21.2</v>
      </c>
      <c r="H117" s="21">
        <f>H8</f>
        <v>0</v>
      </c>
      <c r="I117" s="28">
        <f t="shared" si="49"/>
        <v>21.2</v>
      </c>
      <c r="J117" s="29">
        <f t="shared" si="50"/>
        <v>0</v>
      </c>
    </row>
    <row r="118" spans="1:10" x14ac:dyDescent="0.3">
      <c r="A118" s="149"/>
      <c r="B118" s="146" t="s">
        <v>35</v>
      </c>
      <c r="C118" s="135" t="s">
        <v>312</v>
      </c>
      <c r="D118" s="17">
        <v>0.9</v>
      </c>
      <c r="E118" s="18">
        <v>0</v>
      </c>
      <c r="F118" s="19">
        <f t="shared" si="48"/>
        <v>0</v>
      </c>
      <c r="G118" s="20">
        <v>21.2</v>
      </c>
      <c r="H118" s="21">
        <f>H8</f>
        <v>0</v>
      </c>
      <c r="I118" s="28">
        <f t="shared" si="49"/>
        <v>21.2</v>
      </c>
      <c r="J118" s="29">
        <f t="shared" si="50"/>
        <v>0</v>
      </c>
    </row>
    <row r="119" spans="1:10" x14ac:dyDescent="0.3">
      <c r="A119" s="30"/>
      <c r="B119" s="30"/>
      <c r="C119" s="30"/>
      <c r="D119" s="31"/>
      <c r="E119" s="161"/>
      <c r="F119" s="141"/>
      <c r="G119" s="34"/>
      <c r="H119" s="35"/>
      <c r="I119" s="36"/>
      <c r="J119" s="37"/>
    </row>
    <row r="120" spans="1:10" x14ac:dyDescent="0.3">
      <c r="A120" s="16" t="s">
        <v>319</v>
      </c>
      <c r="B120" s="146" t="s">
        <v>11</v>
      </c>
      <c r="C120" s="135" t="s">
        <v>325</v>
      </c>
      <c r="D120" s="17">
        <v>0.9</v>
      </c>
      <c r="E120" s="18">
        <v>0</v>
      </c>
      <c r="F120" s="19">
        <f t="shared" si="48"/>
        <v>0</v>
      </c>
      <c r="G120" s="20">
        <v>21.2</v>
      </c>
      <c r="H120" s="21">
        <f>H8</f>
        <v>0</v>
      </c>
      <c r="I120" s="28">
        <f t="shared" ref="I120:I122" si="51">G120-(G120/100*H120)</f>
        <v>21.2</v>
      </c>
      <c r="J120" s="29">
        <f t="shared" ref="J120:J122" si="52">+F120*I120</f>
        <v>0</v>
      </c>
    </row>
    <row r="121" spans="1:10" x14ac:dyDescent="0.3">
      <c r="A121" s="147"/>
      <c r="B121" s="146" t="s">
        <v>12</v>
      </c>
      <c r="C121" s="135" t="s">
        <v>328</v>
      </c>
      <c r="D121" s="17">
        <v>0.9</v>
      </c>
      <c r="E121" s="18">
        <v>0</v>
      </c>
      <c r="F121" s="19">
        <f t="shared" si="48"/>
        <v>0</v>
      </c>
      <c r="G121" s="20">
        <v>21.2</v>
      </c>
      <c r="H121" s="21">
        <f>H8</f>
        <v>0</v>
      </c>
      <c r="I121" s="28">
        <f t="shared" si="51"/>
        <v>21.2</v>
      </c>
      <c r="J121" s="29">
        <f t="shared" si="52"/>
        <v>0</v>
      </c>
    </row>
    <row r="122" spans="1:10" x14ac:dyDescent="0.3">
      <c r="A122" s="149"/>
      <c r="B122" s="146" t="s">
        <v>35</v>
      </c>
      <c r="C122" s="135" t="s">
        <v>329</v>
      </c>
      <c r="D122" s="17">
        <v>0.9</v>
      </c>
      <c r="E122" s="18">
        <v>0</v>
      </c>
      <c r="F122" s="19">
        <f t="shared" si="48"/>
        <v>0</v>
      </c>
      <c r="G122" s="20">
        <v>21.2</v>
      </c>
      <c r="H122" s="21">
        <f>H8</f>
        <v>0</v>
      </c>
      <c r="I122" s="28">
        <f t="shared" si="51"/>
        <v>21.2</v>
      </c>
      <c r="J122" s="29">
        <f t="shared" si="52"/>
        <v>0</v>
      </c>
    </row>
    <row r="123" spans="1:10" x14ac:dyDescent="0.3">
      <c r="A123" s="30"/>
      <c r="B123" s="30"/>
      <c r="C123" s="220"/>
      <c r="D123" s="31"/>
      <c r="E123" s="161"/>
      <c r="F123" s="33"/>
      <c r="G123" s="34"/>
      <c r="H123" s="35"/>
      <c r="I123" s="36"/>
      <c r="J123" s="37"/>
    </row>
    <row r="124" spans="1:10" x14ac:dyDescent="0.3">
      <c r="A124" s="30"/>
      <c r="B124" s="30"/>
      <c r="C124" s="220"/>
      <c r="D124" s="31"/>
      <c r="E124" s="161"/>
      <c r="F124" s="33"/>
      <c r="G124" s="34"/>
      <c r="H124" s="35"/>
      <c r="I124" s="36"/>
      <c r="J124" s="37"/>
    </row>
    <row r="125" spans="1:10" x14ac:dyDescent="0.3">
      <c r="A125" s="199" t="s">
        <v>330</v>
      </c>
      <c r="B125" s="48"/>
      <c r="C125" s="48"/>
      <c r="D125" s="49"/>
      <c r="E125" s="50"/>
      <c r="F125" s="51"/>
      <c r="G125" s="52"/>
      <c r="H125" s="53"/>
      <c r="I125" s="52"/>
      <c r="J125" s="54"/>
    </row>
    <row r="126" spans="1:10" x14ac:dyDescent="0.3">
      <c r="A126" s="44" t="s">
        <v>443</v>
      </c>
      <c r="B126" s="16" t="s">
        <v>66</v>
      </c>
      <c r="C126" s="30" t="s">
        <v>231</v>
      </c>
      <c r="D126" s="17">
        <v>1</v>
      </c>
      <c r="E126" s="18">
        <v>0</v>
      </c>
      <c r="F126" s="19">
        <f t="shared" ref="F126:F128" si="53">PRODUCT(D126:E126)</f>
        <v>0</v>
      </c>
      <c r="G126" s="20">
        <v>82</v>
      </c>
      <c r="H126" s="136">
        <f>H8</f>
        <v>0</v>
      </c>
      <c r="I126" s="28">
        <f t="shared" ref="I126:I128" si="54">G126-(G126/100*H126)</f>
        <v>82</v>
      </c>
      <c r="J126" s="29">
        <f t="shared" ref="J126:J128" si="55">+F126*I126</f>
        <v>0</v>
      </c>
    </row>
    <row r="127" spans="1:10" x14ac:dyDescent="0.3">
      <c r="A127" s="180"/>
      <c r="B127" s="146" t="s">
        <v>221</v>
      </c>
      <c r="C127" s="25" t="s">
        <v>232</v>
      </c>
      <c r="D127" s="17">
        <v>1</v>
      </c>
      <c r="E127" s="18">
        <v>0</v>
      </c>
      <c r="F127" s="19">
        <f t="shared" si="53"/>
        <v>0</v>
      </c>
      <c r="G127" s="20">
        <v>82</v>
      </c>
      <c r="H127" s="136">
        <f>H8</f>
        <v>0</v>
      </c>
      <c r="I127" s="28">
        <f t="shared" si="54"/>
        <v>82</v>
      </c>
      <c r="J127" s="29">
        <f t="shared" si="55"/>
        <v>0</v>
      </c>
    </row>
    <row r="128" spans="1:10" x14ac:dyDescent="0.3">
      <c r="A128" s="181"/>
      <c r="B128" s="16" t="s">
        <v>222</v>
      </c>
      <c r="C128" s="25" t="s">
        <v>233</v>
      </c>
      <c r="D128" s="17">
        <v>1</v>
      </c>
      <c r="E128" s="18">
        <v>0</v>
      </c>
      <c r="F128" s="19">
        <f t="shared" si="53"/>
        <v>0</v>
      </c>
      <c r="G128" s="20">
        <v>82</v>
      </c>
      <c r="H128" s="21">
        <f>H8</f>
        <v>0</v>
      </c>
      <c r="I128" s="28">
        <f t="shared" si="54"/>
        <v>82</v>
      </c>
      <c r="J128" s="29">
        <f t="shared" si="55"/>
        <v>0</v>
      </c>
    </row>
    <row r="129" spans="1:10" x14ac:dyDescent="0.3">
      <c r="A129" s="181"/>
      <c r="B129" s="192"/>
      <c r="C129" s="153"/>
      <c r="D129" s="183"/>
      <c r="E129" s="184"/>
      <c r="F129" s="185"/>
      <c r="G129" s="186"/>
      <c r="H129" s="187"/>
      <c r="I129" s="158"/>
      <c r="J129" s="159"/>
    </row>
    <row r="130" spans="1:10" x14ac:dyDescent="0.3">
      <c r="A130" s="188"/>
      <c r="B130" s="193"/>
      <c r="C130" s="162"/>
      <c r="D130" s="194"/>
      <c r="E130" s="195"/>
      <c r="F130" s="196"/>
      <c r="G130" s="166"/>
      <c r="H130" s="197"/>
      <c r="I130" s="168"/>
      <c r="J130" s="169"/>
    </row>
    <row r="131" spans="1:10" x14ac:dyDescent="0.3">
      <c r="A131" s="162"/>
      <c r="B131" s="162"/>
      <c r="C131" s="162"/>
      <c r="D131" s="194"/>
      <c r="E131" s="195"/>
      <c r="F131" s="196"/>
      <c r="G131" s="166"/>
      <c r="H131" s="197"/>
      <c r="I131" s="168"/>
      <c r="J131" s="194"/>
    </row>
    <row r="132" spans="1:10" x14ac:dyDescent="0.3">
      <c r="A132" s="23" t="s">
        <v>150</v>
      </c>
      <c r="B132" s="23" t="s">
        <v>206</v>
      </c>
      <c r="C132" s="23" t="s">
        <v>174</v>
      </c>
      <c r="D132" s="17">
        <v>1</v>
      </c>
      <c r="E132" s="18">
        <v>0</v>
      </c>
      <c r="F132" s="19">
        <f t="shared" ref="F132:F174" si="56">PRODUCT(D132:E132)</f>
        <v>0</v>
      </c>
      <c r="G132" s="170">
        <v>4.5999999999999996</v>
      </c>
      <c r="H132" s="136">
        <f>H8</f>
        <v>0</v>
      </c>
      <c r="I132" s="28">
        <f t="shared" si="42"/>
        <v>4.5999999999999996</v>
      </c>
      <c r="J132" s="29">
        <f t="shared" si="43"/>
        <v>0</v>
      </c>
    </row>
    <row r="133" spans="1:10" x14ac:dyDescent="0.3">
      <c r="A133" s="113"/>
      <c r="B133" s="92"/>
      <c r="C133" s="119"/>
      <c r="D133" s="120"/>
      <c r="E133" s="121"/>
      <c r="F133" s="122"/>
      <c r="G133" s="123"/>
      <c r="H133" s="124"/>
      <c r="I133" s="90"/>
      <c r="J133" s="93"/>
    </row>
    <row r="134" spans="1:10" x14ac:dyDescent="0.3">
      <c r="A134" s="63"/>
      <c r="B134" s="125"/>
      <c r="C134" s="11"/>
      <c r="D134" s="45"/>
      <c r="E134" s="12"/>
      <c r="F134" s="13"/>
      <c r="G134" s="46"/>
      <c r="H134" s="47"/>
      <c r="I134" s="14"/>
      <c r="J134" s="94"/>
    </row>
    <row r="135" spans="1:10" x14ac:dyDescent="0.3">
      <c r="A135" s="177"/>
      <c r="B135" s="177"/>
      <c r="C135" s="175"/>
      <c r="D135" s="139"/>
      <c r="E135" s="140"/>
      <c r="F135" s="141"/>
      <c r="G135" s="176"/>
      <c r="H135" s="143"/>
      <c r="I135" s="144"/>
      <c r="J135" s="145"/>
    </row>
    <row r="136" spans="1:10" x14ac:dyDescent="0.3">
      <c r="A136" s="16" t="s">
        <v>456</v>
      </c>
      <c r="B136" s="16" t="s">
        <v>66</v>
      </c>
      <c r="C136" s="179" t="s">
        <v>335</v>
      </c>
      <c r="D136" s="17">
        <v>1</v>
      </c>
      <c r="E136" s="18">
        <v>0</v>
      </c>
      <c r="F136" s="19">
        <f t="shared" ref="F136:F138" si="57">PRODUCT(D136:E136)</f>
        <v>0</v>
      </c>
      <c r="G136" s="20">
        <v>113.95</v>
      </c>
      <c r="H136" s="136">
        <f>H8</f>
        <v>0</v>
      </c>
      <c r="I136" s="28">
        <f t="shared" ref="I136:I138" si="58">G136-(G136/100*H136)</f>
        <v>113.95</v>
      </c>
      <c r="J136" s="29">
        <f t="shared" ref="J136:J138" si="59">+F136*I136</f>
        <v>0</v>
      </c>
    </row>
    <row r="137" spans="1:10" x14ac:dyDescent="0.3">
      <c r="A137" s="180"/>
      <c r="B137" s="146" t="s">
        <v>221</v>
      </c>
      <c r="C137" s="179" t="s">
        <v>336</v>
      </c>
      <c r="D137" s="17">
        <v>1</v>
      </c>
      <c r="E137" s="18">
        <v>0</v>
      </c>
      <c r="F137" s="19">
        <f t="shared" si="57"/>
        <v>0</v>
      </c>
      <c r="G137" s="20">
        <v>113.95</v>
      </c>
      <c r="H137" s="136">
        <f>H8</f>
        <v>0</v>
      </c>
      <c r="I137" s="28">
        <f t="shared" si="58"/>
        <v>113.95</v>
      </c>
      <c r="J137" s="29">
        <f t="shared" si="59"/>
        <v>0</v>
      </c>
    </row>
    <row r="138" spans="1:10" x14ac:dyDescent="0.3">
      <c r="A138" s="181"/>
      <c r="B138" s="146" t="s">
        <v>222</v>
      </c>
      <c r="C138" s="179" t="s">
        <v>337</v>
      </c>
      <c r="D138" s="17">
        <v>1</v>
      </c>
      <c r="E138" s="18">
        <v>0</v>
      </c>
      <c r="F138" s="19">
        <f t="shared" si="57"/>
        <v>0</v>
      </c>
      <c r="G138" s="20">
        <v>113.95</v>
      </c>
      <c r="H138" s="136">
        <f>H8</f>
        <v>0</v>
      </c>
      <c r="I138" s="28">
        <f t="shared" si="58"/>
        <v>113.95</v>
      </c>
      <c r="J138" s="29">
        <f t="shared" si="59"/>
        <v>0</v>
      </c>
    </row>
    <row r="139" spans="1:10" x14ac:dyDescent="0.3">
      <c r="A139" s="181"/>
      <c r="B139" s="192"/>
      <c r="C139" s="216"/>
      <c r="D139" s="183"/>
      <c r="E139" s="184"/>
      <c r="F139" s="185"/>
      <c r="G139" s="186"/>
      <c r="H139" s="187"/>
      <c r="I139" s="158"/>
      <c r="J139" s="159"/>
    </row>
    <row r="140" spans="1:10" x14ac:dyDescent="0.3">
      <c r="A140" s="188"/>
      <c r="B140" s="193"/>
      <c r="C140" s="232"/>
      <c r="D140" s="194"/>
      <c r="E140" s="195"/>
      <c r="F140" s="196"/>
      <c r="G140" s="166"/>
      <c r="H140" s="197"/>
      <c r="I140" s="168"/>
      <c r="J140" s="169"/>
    </row>
    <row r="141" spans="1:10" x14ac:dyDescent="0.3">
      <c r="A141" s="16" t="s">
        <v>457</v>
      </c>
      <c r="B141" s="16" t="s">
        <v>66</v>
      </c>
      <c r="C141" s="179" t="s">
        <v>234</v>
      </c>
      <c r="D141" s="17">
        <v>1</v>
      </c>
      <c r="E141" s="18">
        <v>0</v>
      </c>
      <c r="F141" s="19">
        <f t="shared" ref="F141:F143" si="60">PRODUCT(D141:E141)</f>
        <v>0</v>
      </c>
      <c r="G141" s="20">
        <v>100</v>
      </c>
      <c r="H141" s="21">
        <f>H8</f>
        <v>0</v>
      </c>
      <c r="I141" s="28">
        <f t="shared" ref="I141:I143" si="61">G141-(G141/100*H141)</f>
        <v>100</v>
      </c>
      <c r="J141" s="29">
        <f t="shared" ref="J141:J143" si="62">+F141*I141</f>
        <v>0</v>
      </c>
    </row>
    <row r="142" spans="1:10" x14ac:dyDescent="0.3">
      <c r="A142" s="180"/>
      <c r="B142" s="16" t="s">
        <v>221</v>
      </c>
      <c r="C142" s="179" t="s">
        <v>235</v>
      </c>
      <c r="D142" s="17">
        <v>1</v>
      </c>
      <c r="E142" s="18">
        <v>0</v>
      </c>
      <c r="F142" s="19">
        <f t="shared" si="60"/>
        <v>0</v>
      </c>
      <c r="G142" s="20">
        <v>100</v>
      </c>
      <c r="H142" s="21">
        <f>H8</f>
        <v>0</v>
      </c>
      <c r="I142" s="28">
        <f t="shared" si="61"/>
        <v>100</v>
      </c>
      <c r="J142" s="29">
        <f t="shared" si="62"/>
        <v>0</v>
      </c>
    </row>
    <row r="143" spans="1:10" x14ac:dyDescent="0.3">
      <c r="A143" s="181"/>
      <c r="B143" s="16" t="s">
        <v>222</v>
      </c>
      <c r="C143" s="179" t="s">
        <v>236</v>
      </c>
      <c r="D143" s="17">
        <v>1</v>
      </c>
      <c r="E143" s="18">
        <v>0</v>
      </c>
      <c r="F143" s="19">
        <f t="shared" si="60"/>
        <v>0</v>
      </c>
      <c r="G143" s="20">
        <v>100</v>
      </c>
      <c r="H143" s="21">
        <f>H8</f>
        <v>0</v>
      </c>
      <c r="I143" s="28">
        <f t="shared" si="61"/>
        <v>100</v>
      </c>
      <c r="J143" s="29">
        <f t="shared" si="62"/>
        <v>0</v>
      </c>
    </row>
    <row r="144" spans="1:10" x14ac:dyDescent="0.3">
      <c r="A144" s="181"/>
      <c r="B144" s="192"/>
      <c r="C144" s="182"/>
      <c r="D144" s="183"/>
      <c r="E144" s="184"/>
      <c r="F144" s="185"/>
      <c r="G144" s="186"/>
      <c r="H144" s="187"/>
      <c r="I144" s="158"/>
      <c r="J144" s="159"/>
    </row>
    <row r="145" spans="1:10" x14ac:dyDescent="0.3">
      <c r="A145" s="188"/>
      <c r="B145" s="193"/>
      <c r="C145" s="233"/>
      <c r="D145" s="194"/>
      <c r="E145" s="195"/>
      <c r="F145" s="196"/>
      <c r="G145" s="166"/>
      <c r="H145" s="197"/>
      <c r="I145" s="168"/>
      <c r="J145" s="169"/>
    </row>
    <row r="146" spans="1:10" x14ac:dyDescent="0.3">
      <c r="A146" s="11"/>
      <c r="B146" s="11"/>
      <c r="C146" s="11"/>
      <c r="D146" s="45"/>
      <c r="E146" s="12"/>
      <c r="F146" s="13"/>
      <c r="G146" s="46"/>
      <c r="H146" s="47"/>
      <c r="I146" s="14"/>
      <c r="J146" s="45"/>
    </row>
    <row r="147" spans="1:10" x14ac:dyDescent="0.3">
      <c r="A147" s="16" t="s">
        <v>341</v>
      </c>
      <c r="B147" s="16" t="s">
        <v>221</v>
      </c>
      <c r="C147" s="272" t="s">
        <v>361</v>
      </c>
      <c r="D147" s="18">
        <v>1</v>
      </c>
      <c r="E147" s="18">
        <v>0</v>
      </c>
      <c r="F147" s="19">
        <f t="shared" ref="F147:F149" si="63">PRODUCT(D147:E147)</f>
        <v>0</v>
      </c>
      <c r="G147" s="20">
        <v>68.2</v>
      </c>
      <c r="H147" s="21">
        <f>H8</f>
        <v>0</v>
      </c>
      <c r="I147" s="28">
        <f t="shared" ref="I147:I149" si="64">G147-(G147/100*H147)</f>
        <v>68.2</v>
      </c>
      <c r="J147" s="29">
        <f t="shared" ref="J147:J149" si="65">+F147*I147</f>
        <v>0</v>
      </c>
    </row>
    <row r="148" spans="1:10" x14ac:dyDescent="0.3">
      <c r="A148" s="111"/>
      <c r="B148" s="279" t="s">
        <v>221</v>
      </c>
      <c r="C148" s="280" t="s">
        <v>361</v>
      </c>
      <c r="D148" s="276" t="s">
        <v>363</v>
      </c>
      <c r="E148" s="276">
        <v>0</v>
      </c>
      <c r="F148" s="270">
        <f t="shared" si="63"/>
        <v>0</v>
      </c>
      <c r="G148" s="271">
        <v>68.2</v>
      </c>
      <c r="H148" s="277">
        <f>H8</f>
        <v>0</v>
      </c>
      <c r="I148" s="278">
        <f t="shared" si="64"/>
        <v>68.2</v>
      </c>
      <c r="J148" s="269">
        <f t="shared" si="65"/>
        <v>0</v>
      </c>
    </row>
    <row r="149" spans="1:10" x14ac:dyDescent="0.3">
      <c r="A149" s="147"/>
      <c r="B149" s="279" t="s">
        <v>222</v>
      </c>
      <c r="C149" s="280" t="s">
        <v>362</v>
      </c>
      <c r="D149" s="276" t="s">
        <v>363</v>
      </c>
      <c r="E149" s="276">
        <v>0</v>
      </c>
      <c r="F149" s="270">
        <f t="shared" si="63"/>
        <v>0</v>
      </c>
      <c r="G149" s="271">
        <v>68.2</v>
      </c>
      <c r="H149" s="277">
        <f>H8</f>
        <v>0</v>
      </c>
      <c r="I149" s="278">
        <f t="shared" si="64"/>
        <v>68.2</v>
      </c>
      <c r="J149" s="269">
        <f t="shared" si="65"/>
        <v>0</v>
      </c>
    </row>
    <row r="150" spans="1:10" x14ac:dyDescent="0.3">
      <c r="A150" s="147"/>
      <c r="B150" s="192"/>
      <c r="C150" s="218"/>
      <c r="D150" s="154"/>
      <c r="E150" s="155"/>
      <c r="F150" s="156"/>
      <c r="G150" s="200"/>
      <c r="H150" s="187"/>
      <c r="I150" s="158"/>
      <c r="J150" s="159"/>
    </row>
    <row r="151" spans="1:10" x14ac:dyDescent="0.3">
      <c r="A151" s="149"/>
      <c r="B151" s="193"/>
      <c r="C151" s="214"/>
      <c r="D151" s="163"/>
      <c r="E151" s="164"/>
      <c r="F151" s="165"/>
      <c r="G151" s="215"/>
      <c r="H151" s="197"/>
      <c r="I151" s="168"/>
      <c r="J151" s="169"/>
    </row>
    <row r="152" spans="1:10" x14ac:dyDescent="0.3">
      <c r="A152" s="11"/>
      <c r="B152" s="11"/>
      <c r="C152" s="11"/>
      <c r="D152" s="45"/>
      <c r="E152" s="12"/>
      <c r="F152" s="13"/>
      <c r="G152" s="46"/>
      <c r="H152" s="47"/>
      <c r="I152" s="14"/>
      <c r="J152" s="45"/>
    </row>
    <row r="153" spans="1:10" x14ac:dyDescent="0.3">
      <c r="A153" s="257" t="s">
        <v>342</v>
      </c>
      <c r="B153" s="250"/>
      <c r="C153" s="250"/>
      <c r="D153" s="251"/>
      <c r="E153" s="252"/>
      <c r="F153" s="253"/>
      <c r="G153" s="254"/>
      <c r="H153" s="255"/>
      <c r="I153" s="254"/>
      <c r="J153" s="256"/>
    </row>
    <row r="154" spans="1:10" x14ac:dyDescent="0.3">
      <c r="A154" s="16" t="s">
        <v>151</v>
      </c>
      <c r="B154" s="16" t="s">
        <v>152</v>
      </c>
      <c r="C154" s="16" t="s">
        <v>191</v>
      </c>
      <c r="D154" s="17">
        <v>1</v>
      </c>
      <c r="E154" s="18">
        <v>0</v>
      </c>
      <c r="F154" s="19">
        <f t="shared" si="56"/>
        <v>0</v>
      </c>
      <c r="G154" s="20">
        <v>46.9</v>
      </c>
      <c r="H154" s="21">
        <f>H8</f>
        <v>0</v>
      </c>
      <c r="I154" s="28">
        <f t="shared" si="42"/>
        <v>46.9</v>
      </c>
      <c r="J154" s="29">
        <f t="shared" si="43"/>
        <v>0</v>
      </c>
    </row>
    <row r="155" spans="1:10" x14ac:dyDescent="0.3">
      <c r="A155" s="23"/>
      <c r="B155" s="192"/>
      <c r="C155" s="153"/>
      <c r="D155" s="183"/>
      <c r="E155" s="184"/>
      <c r="F155" s="185"/>
      <c r="G155" s="186"/>
      <c r="H155" s="187"/>
      <c r="I155" s="158"/>
      <c r="J155" s="159"/>
    </row>
    <row r="156" spans="1:10" x14ac:dyDescent="0.3">
      <c r="A156" s="147"/>
      <c r="B156" s="160"/>
      <c r="C156" s="30"/>
      <c r="D156" s="37"/>
      <c r="E156" s="32"/>
      <c r="F156" s="173"/>
      <c r="G156" s="174"/>
      <c r="H156" s="42"/>
      <c r="I156" s="36"/>
      <c r="J156" s="198"/>
    </row>
    <row r="157" spans="1:10" x14ac:dyDescent="0.3">
      <c r="A157" s="149"/>
      <c r="B157" s="193"/>
      <c r="C157" s="162"/>
      <c r="D157" s="194"/>
      <c r="E157" s="195"/>
      <c r="F157" s="196"/>
      <c r="G157" s="166"/>
      <c r="H157" s="197"/>
      <c r="I157" s="168"/>
      <c r="J157" s="169"/>
    </row>
    <row r="158" spans="1:10" x14ac:dyDescent="0.3">
      <c r="A158" s="23" t="s">
        <v>153</v>
      </c>
      <c r="B158" s="23" t="s">
        <v>154</v>
      </c>
      <c r="C158" s="23" t="s">
        <v>192</v>
      </c>
      <c r="D158" s="17">
        <v>1</v>
      </c>
      <c r="E158" s="18">
        <v>0</v>
      </c>
      <c r="F158" s="19">
        <f t="shared" si="56"/>
        <v>0</v>
      </c>
      <c r="G158" s="170">
        <v>28.75</v>
      </c>
      <c r="H158" s="21">
        <f>H8</f>
        <v>0</v>
      </c>
      <c r="I158" s="28">
        <f t="shared" si="42"/>
        <v>28.75</v>
      </c>
      <c r="J158" s="29">
        <f t="shared" si="43"/>
        <v>0</v>
      </c>
    </row>
    <row r="159" spans="1:10" x14ac:dyDescent="0.3">
      <c r="A159" s="23"/>
      <c r="B159" s="192"/>
      <c r="C159" s="153"/>
      <c r="D159" s="183"/>
      <c r="E159" s="184"/>
      <c r="F159" s="185"/>
      <c r="G159" s="186"/>
      <c r="H159" s="187"/>
      <c r="I159" s="158"/>
      <c r="J159" s="159"/>
    </row>
    <row r="160" spans="1:10" x14ac:dyDescent="0.3">
      <c r="A160" s="147"/>
      <c r="B160" s="160"/>
      <c r="C160" s="30"/>
      <c r="D160" s="37"/>
      <c r="E160" s="32"/>
      <c r="F160" s="173"/>
      <c r="G160" s="174"/>
      <c r="H160" s="42"/>
      <c r="I160" s="36"/>
      <c r="J160" s="198"/>
    </row>
    <row r="161" spans="1:10" x14ac:dyDescent="0.3">
      <c r="A161" s="149"/>
      <c r="B161" s="193"/>
      <c r="C161" s="162"/>
      <c r="D161" s="194"/>
      <c r="E161" s="195"/>
      <c r="F161" s="196"/>
      <c r="G161" s="166"/>
      <c r="H161" s="197"/>
      <c r="I161" s="168"/>
      <c r="J161" s="169"/>
    </row>
    <row r="162" spans="1:10" x14ac:dyDescent="0.3">
      <c r="A162" s="24" t="s">
        <v>347</v>
      </c>
      <c r="B162" s="24" t="s">
        <v>344</v>
      </c>
      <c r="C162" s="24" t="s">
        <v>368</v>
      </c>
      <c r="D162" s="17">
        <v>1</v>
      </c>
      <c r="E162" s="18">
        <v>0</v>
      </c>
      <c r="F162" s="19">
        <f t="shared" si="56"/>
        <v>0</v>
      </c>
      <c r="G162" s="20">
        <v>24.8</v>
      </c>
      <c r="H162" s="136">
        <f>H8</f>
        <v>0</v>
      </c>
      <c r="I162" s="22">
        <f t="shared" si="42"/>
        <v>24.8</v>
      </c>
      <c r="J162" s="17">
        <f t="shared" si="43"/>
        <v>0</v>
      </c>
    </row>
    <row r="163" spans="1:10" x14ac:dyDescent="0.3">
      <c r="A163" s="171" t="s">
        <v>350</v>
      </c>
      <c r="B163" s="171" t="s">
        <v>344</v>
      </c>
      <c r="C163" s="171" t="s">
        <v>369</v>
      </c>
      <c r="D163" s="17">
        <v>1</v>
      </c>
      <c r="E163" s="18">
        <v>0</v>
      </c>
      <c r="F163" s="19">
        <f t="shared" si="56"/>
        <v>0</v>
      </c>
      <c r="G163" s="20">
        <v>24.8</v>
      </c>
      <c r="H163" s="136">
        <f>H8</f>
        <v>0</v>
      </c>
      <c r="I163" s="28">
        <f t="shared" si="42"/>
        <v>24.8</v>
      </c>
      <c r="J163" s="29">
        <f t="shared" si="43"/>
        <v>0</v>
      </c>
    </row>
    <row r="164" spans="1:10" x14ac:dyDescent="0.3">
      <c r="A164" s="100"/>
      <c r="B164" s="285" t="s">
        <v>439</v>
      </c>
      <c r="C164" s="258"/>
      <c r="D164" s="120"/>
      <c r="E164" s="121"/>
      <c r="F164" s="122"/>
      <c r="G164" s="123"/>
      <c r="H164" s="124"/>
      <c r="I164" s="90"/>
      <c r="J164" s="93"/>
    </row>
    <row r="165" spans="1:10" x14ac:dyDescent="0.3">
      <c r="A165" s="101"/>
      <c r="B165" s="259"/>
      <c r="C165" s="260"/>
      <c r="D165" s="45"/>
      <c r="E165" s="12"/>
      <c r="F165" s="13"/>
      <c r="G165" s="46"/>
      <c r="H165" s="47"/>
      <c r="I165" s="14"/>
      <c r="J165" s="94"/>
    </row>
    <row r="166" spans="1:10" x14ac:dyDescent="0.3">
      <c r="A166" s="102"/>
      <c r="B166" s="261"/>
      <c r="C166" s="262"/>
      <c r="D166" s="45"/>
      <c r="E166" s="12"/>
      <c r="F166" s="13"/>
      <c r="G166" s="263"/>
      <c r="H166" s="47"/>
      <c r="I166" s="14"/>
      <c r="J166" s="94"/>
    </row>
    <row r="167" spans="1:10" x14ac:dyDescent="0.3">
      <c r="A167" s="281" t="s">
        <v>434</v>
      </c>
      <c r="B167" s="171" t="s">
        <v>435</v>
      </c>
      <c r="C167" s="171" t="s">
        <v>436</v>
      </c>
      <c r="D167" s="17">
        <v>1</v>
      </c>
      <c r="E167" s="18">
        <v>0</v>
      </c>
      <c r="F167" s="19">
        <f>PRODUCT(D167:E167)</f>
        <v>0</v>
      </c>
      <c r="G167" s="20">
        <v>37</v>
      </c>
      <c r="H167" s="21">
        <f>H8</f>
        <v>0</v>
      </c>
      <c r="I167" s="28">
        <f>G167-(G167/100*H167)</f>
        <v>37</v>
      </c>
      <c r="J167" s="29">
        <f>+F167*I167</f>
        <v>0</v>
      </c>
    </row>
    <row r="168" spans="1:10" x14ac:dyDescent="0.3">
      <c r="A168" s="102"/>
      <c r="B168" s="171" t="s">
        <v>435</v>
      </c>
      <c r="C168" s="171" t="s">
        <v>437</v>
      </c>
      <c r="D168" s="29">
        <v>1</v>
      </c>
      <c r="E168" s="41">
        <v>0</v>
      </c>
      <c r="F168" s="282">
        <f>PRODUCT(D168:E168)</f>
        <v>0</v>
      </c>
      <c r="G168" s="283">
        <v>37</v>
      </c>
      <c r="H168" s="284">
        <f>H8</f>
        <v>0</v>
      </c>
      <c r="I168" s="28">
        <f>G168-(G168/100*H168)</f>
        <v>37</v>
      </c>
      <c r="J168" s="29">
        <f>+F168*I168</f>
        <v>0</v>
      </c>
    </row>
    <row r="169" spans="1:10" x14ac:dyDescent="0.3">
      <c r="A169" s="102"/>
      <c r="B169" s="261" t="s">
        <v>438</v>
      </c>
      <c r="C169" s="262"/>
      <c r="D169" s="45"/>
      <c r="E169" s="12"/>
      <c r="F169" s="13"/>
      <c r="G169" s="263"/>
      <c r="H169" s="47"/>
      <c r="I169" s="14"/>
      <c r="J169" s="94"/>
    </row>
    <row r="170" spans="1:10" x14ac:dyDescent="0.3">
      <c r="A170" s="102"/>
      <c r="B170" s="261"/>
      <c r="C170" s="262"/>
      <c r="D170" s="45"/>
      <c r="E170" s="12"/>
      <c r="F170" s="13"/>
      <c r="G170" s="263"/>
      <c r="H170" s="47"/>
      <c r="I170" s="14"/>
      <c r="J170" s="94"/>
    </row>
    <row r="171" spans="1:10" x14ac:dyDescent="0.3">
      <c r="A171" s="16" t="s">
        <v>345</v>
      </c>
      <c r="B171" s="16" t="s">
        <v>444</v>
      </c>
      <c r="C171" s="16" t="s">
        <v>193</v>
      </c>
      <c r="D171" s="17">
        <v>1</v>
      </c>
      <c r="E171" s="18">
        <v>0</v>
      </c>
      <c r="F171" s="19">
        <f t="shared" si="56"/>
        <v>0</v>
      </c>
      <c r="G171" s="20">
        <v>47.5</v>
      </c>
      <c r="H171" s="21">
        <f>H8</f>
        <v>0</v>
      </c>
      <c r="I171" s="28">
        <f t="shared" si="42"/>
        <v>47.5</v>
      </c>
      <c r="J171" s="29">
        <f t="shared" si="43"/>
        <v>0</v>
      </c>
    </row>
    <row r="172" spans="1:10" x14ac:dyDescent="0.3">
      <c r="A172" s="16" t="s">
        <v>345</v>
      </c>
      <c r="B172" s="16" t="s">
        <v>447</v>
      </c>
      <c r="C172" s="16" t="s">
        <v>194</v>
      </c>
      <c r="D172" s="17">
        <v>1</v>
      </c>
      <c r="E172" s="18">
        <v>0</v>
      </c>
      <c r="F172" s="19">
        <f t="shared" si="56"/>
        <v>0</v>
      </c>
      <c r="G172" s="20">
        <v>37.4</v>
      </c>
      <c r="H172" s="21">
        <f>H8</f>
        <v>0</v>
      </c>
      <c r="I172" s="28">
        <f t="shared" si="42"/>
        <v>37.4</v>
      </c>
      <c r="J172" s="29">
        <f t="shared" si="43"/>
        <v>0</v>
      </c>
    </row>
    <row r="173" spans="1:10" x14ac:dyDescent="0.3">
      <c r="A173" s="16" t="s">
        <v>345</v>
      </c>
      <c r="B173" s="16" t="s">
        <v>364</v>
      </c>
      <c r="C173" s="16" t="s">
        <v>195</v>
      </c>
      <c r="D173" s="17">
        <v>1</v>
      </c>
      <c r="E173" s="18">
        <v>0</v>
      </c>
      <c r="F173" s="19">
        <f t="shared" si="56"/>
        <v>0</v>
      </c>
      <c r="G173" s="20">
        <v>47.5</v>
      </c>
      <c r="H173" s="21">
        <f>H8</f>
        <v>0</v>
      </c>
      <c r="I173" s="28">
        <f t="shared" si="42"/>
        <v>47.5</v>
      </c>
      <c r="J173" s="29">
        <f t="shared" si="43"/>
        <v>0</v>
      </c>
    </row>
    <row r="174" spans="1:10" x14ac:dyDescent="0.3">
      <c r="A174" s="16" t="s">
        <v>345</v>
      </c>
      <c r="B174" s="16" t="s">
        <v>365</v>
      </c>
      <c r="C174" s="16" t="s">
        <v>196</v>
      </c>
      <c r="D174" s="17">
        <v>1</v>
      </c>
      <c r="E174" s="18">
        <v>0</v>
      </c>
      <c r="F174" s="19">
        <f t="shared" si="56"/>
        <v>0</v>
      </c>
      <c r="G174" s="20">
        <v>37.4</v>
      </c>
      <c r="H174" s="21">
        <f>H8</f>
        <v>0</v>
      </c>
      <c r="I174" s="28">
        <f t="shared" si="42"/>
        <v>37.4</v>
      </c>
      <c r="J174" s="29">
        <f t="shared" si="43"/>
        <v>0</v>
      </c>
    </row>
    <row r="175" spans="1:10" x14ac:dyDescent="0.3">
      <c r="A175" s="138"/>
      <c r="B175" s="138"/>
      <c r="C175" s="138"/>
      <c r="D175" s="145"/>
      <c r="E175" s="231"/>
      <c r="F175" s="241"/>
      <c r="G175" s="142"/>
      <c r="H175" s="242"/>
      <c r="I175" s="144"/>
      <c r="J175" s="145"/>
    </row>
    <row r="176" spans="1:10" x14ac:dyDescent="0.3">
      <c r="A176" s="16" t="s">
        <v>366</v>
      </c>
      <c r="B176" s="16" t="s">
        <v>11</v>
      </c>
      <c r="C176" s="16" t="s">
        <v>197</v>
      </c>
      <c r="D176" s="17">
        <v>1</v>
      </c>
      <c r="E176" s="18">
        <v>0</v>
      </c>
      <c r="F176" s="19">
        <f t="shared" ref="F176:F184" si="66">PRODUCT(D176:E176)</f>
        <v>0</v>
      </c>
      <c r="G176" s="20">
        <v>20.100000000000001</v>
      </c>
      <c r="H176" s="136">
        <f>H8</f>
        <v>0</v>
      </c>
      <c r="I176" s="28">
        <f t="shared" ref="I176:I184" si="67">G176-(G176/100*H176)</f>
        <v>20.100000000000001</v>
      </c>
      <c r="J176" s="29">
        <f t="shared" ref="J176:J184" si="68">+F176*I176</f>
        <v>0</v>
      </c>
    </row>
    <row r="177" spans="1:10" x14ac:dyDescent="0.3">
      <c r="A177" s="111"/>
      <c r="B177" s="146" t="s">
        <v>14</v>
      </c>
      <c r="C177" s="16" t="s">
        <v>198</v>
      </c>
      <c r="D177" s="17">
        <v>1</v>
      </c>
      <c r="E177" s="18">
        <v>0</v>
      </c>
      <c r="F177" s="19">
        <f t="shared" si="66"/>
        <v>0</v>
      </c>
      <c r="G177" s="20">
        <v>20.100000000000001</v>
      </c>
      <c r="H177" s="136">
        <f>H8</f>
        <v>0</v>
      </c>
      <c r="I177" s="28">
        <f t="shared" si="67"/>
        <v>20.100000000000001</v>
      </c>
      <c r="J177" s="29">
        <f t="shared" si="68"/>
        <v>0</v>
      </c>
    </row>
    <row r="178" spans="1:10" x14ac:dyDescent="0.3">
      <c r="A178" s="147"/>
      <c r="B178" s="146" t="s">
        <v>155</v>
      </c>
      <c r="C178" s="148" t="s">
        <v>199</v>
      </c>
      <c r="D178" s="17">
        <v>1</v>
      </c>
      <c r="E178" s="18">
        <v>0</v>
      </c>
      <c r="F178" s="19">
        <f t="shared" si="66"/>
        <v>0</v>
      </c>
      <c r="G178" s="20">
        <v>20.100000000000001</v>
      </c>
      <c r="H178" s="136">
        <f>H8</f>
        <v>0</v>
      </c>
      <c r="I178" s="28">
        <f t="shared" si="67"/>
        <v>20.100000000000001</v>
      </c>
      <c r="J178" s="29">
        <f t="shared" si="68"/>
        <v>0</v>
      </c>
    </row>
    <row r="179" spans="1:10" x14ac:dyDescent="0.3">
      <c r="A179" s="147"/>
      <c r="B179" s="146" t="s">
        <v>35</v>
      </c>
      <c r="C179" s="148" t="s">
        <v>200</v>
      </c>
      <c r="D179" s="17">
        <v>1</v>
      </c>
      <c r="E179" s="18">
        <v>0</v>
      </c>
      <c r="F179" s="19">
        <f t="shared" si="66"/>
        <v>0</v>
      </c>
      <c r="G179" s="20">
        <v>20.100000000000001</v>
      </c>
      <c r="H179" s="136">
        <f>H8</f>
        <v>0</v>
      </c>
      <c r="I179" s="28">
        <f t="shared" si="67"/>
        <v>20.100000000000001</v>
      </c>
      <c r="J179" s="29">
        <f t="shared" si="68"/>
        <v>0</v>
      </c>
    </row>
    <row r="180" spans="1:10" x14ac:dyDescent="0.3">
      <c r="A180" s="149"/>
      <c r="B180" s="138"/>
      <c r="C180" s="138"/>
      <c r="D180" s="139"/>
      <c r="E180" s="140"/>
      <c r="F180" s="141"/>
      <c r="G180" s="142"/>
      <c r="H180" s="143"/>
      <c r="I180" s="144"/>
      <c r="J180" s="150"/>
    </row>
    <row r="181" spans="1:10" x14ac:dyDescent="0.3">
      <c r="A181" s="16" t="s">
        <v>367</v>
      </c>
      <c r="B181" s="16" t="s">
        <v>11</v>
      </c>
      <c r="C181" s="16" t="s">
        <v>201</v>
      </c>
      <c r="D181" s="17">
        <v>1</v>
      </c>
      <c r="E181" s="18">
        <v>0</v>
      </c>
      <c r="F181" s="19">
        <f t="shared" si="66"/>
        <v>0</v>
      </c>
      <c r="G181" s="20">
        <v>21.25</v>
      </c>
      <c r="H181" s="136">
        <f>H8</f>
        <v>0</v>
      </c>
      <c r="I181" s="28">
        <f t="shared" si="67"/>
        <v>21.25</v>
      </c>
      <c r="J181" s="29">
        <f t="shared" si="68"/>
        <v>0</v>
      </c>
    </row>
    <row r="182" spans="1:10" x14ac:dyDescent="0.3">
      <c r="A182" s="23"/>
      <c r="B182" s="146" t="s">
        <v>14</v>
      </c>
      <c r="C182" s="151" t="s">
        <v>202</v>
      </c>
      <c r="D182" s="17">
        <v>1</v>
      </c>
      <c r="E182" s="18">
        <v>0</v>
      </c>
      <c r="F182" s="19">
        <f t="shared" si="66"/>
        <v>0</v>
      </c>
      <c r="G182" s="20">
        <v>21.25</v>
      </c>
      <c r="H182" s="136">
        <f>H8</f>
        <v>0</v>
      </c>
      <c r="I182" s="28">
        <f t="shared" si="67"/>
        <v>21.25</v>
      </c>
      <c r="J182" s="29">
        <f t="shared" si="68"/>
        <v>0</v>
      </c>
    </row>
    <row r="183" spans="1:10" x14ac:dyDescent="0.3">
      <c r="A183" s="147"/>
      <c r="B183" s="152" t="s">
        <v>155</v>
      </c>
      <c r="C183" s="148" t="s">
        <v>203</v>
      </c>
      <c r="D183" s="17">
        <v>1</v>
      </c>
      <c r="E183" s="18">
        <v>0</v>
      </c>
      <c r="F183" s="19">
        <f t="shared" si="66"/>
        <v>0</v>
      </c>
      <c r="G183" s="20">
        <v>21.25</v>
      </c>
      <c r="H183" s="136">
        <f>H8</f>
        <v>0</v>
      </c>
      <c r="I183" s="28">
        <f t="shared" si="67"/>
        <v>21.25</v>
      </c>
      <c r="J183" s="29">
        <f t="shared" si="68"/>
        <v>0</v>
      </c>
    </row>
    <row r="184" spans="1:10" x14ac:dyDescent="0.3">
      <c r="A184" s="147"/>
      <c r="B184" s="146" t="s">
        <v>35</v>
      </c>
      <c r="C184" s="148" t="s">
        <v>204</v>
      </c>
      <c r="D184" s="17">
        <v>1</v>
      </c>
      <c r="E184" s="18">
        <v>0</v>
      </c>
      <c r="F184" s="19">
        <f t="shared" si="66"/>
        <v>0</v>
      </c>
      <c r="G184" s="20">
        <v>21.25</v>
      </c>
      <c r="H184" s="136">
        <f>H8</f>
        <v>0</v>
      </c>
      <c r="I184" s="28">
        <f t="shared" si="67"/>
        <v>21.25</v>
      </c>
      <c r="J184" s="29">
        <f t="shared" si="68"/>
        <v>0</v>
      </c>
    </row>
    <row r="185" spans="1:10" x14ac:dyDescent="0.3">
      <c r="A185" s="63"/>
      <c r="B185" s="65"/>
      <c r="C185" s="65"/>
      <c r="D185" s="66"/>
      <c r="E185" s="59"/>
      <c r="F185" s="60"/>
      <c r="G185" s="98"/>
      <c r="H185" s="62"/>
      <c r="I185" s="67"/>
      <c r="J185" s="68"/>
    </row>
    <row r="186" spans="1:10" x14ac:dyDescent="0.3">
      <c r="A186" s="65"/>
      <c r="B186" s="58"/>
      <c r="C186" s="74"/>
      <c r="D186" s="66"/>
      <c r="E186" s="59"/>
      <c r="F186" s="60"/>
      <c r="G186" s="61"/>
      <c r="H186" s="62"/>
      <c r="I186" s="67"/>
      <c r="J186" s="55"/>
    </row>
    <row r="187" spans="1:10" x14ac:dyDescent="0.3">
      <c r="A187" s="16" t="s">
        <v>207</v>
      </c>
      <c r="B187" s="92"/>
      <c r="C187" s="132"/>
      <c r="D187" s="120"/>
      <c r="E187" s="121"/>
      <c r="F187" s="122"/>
      <c r="G187" s="123" t="s">
        <v>208</v>
      </c>
      <c r="H187" s="124"/>
      <c r="I187" s="90"/>
      <c r="J187" s="93"/>
    </row>
    <row r="188" spans="1:10" x14ac:dyDescent="0.3">
      <c r="A188" s="112"/>
      <c r="B188" s="125"/>
      <c r="C188" s="133"/>
      <c r="D188" s="45"/>
      <c r="E188" s="12"/>
      <c r="F188" s="13"/>
      <c r="G188" s="46"/>
      <c r="H188" s="47"/>
      <c r="I188" s="14"/>
      <c r="J188" s="94"/>
    </row>
    <row r="189" spans="1:10" x14ac:dyDescent="0.3">
      <c r="A189" s="57"/>
      <c r="B189" s="125"/>
      <c r="C189" s="114"/>
      <c r="D189" s="45"/>
      <c r="E189" s="12"/>
      <c r="F189" s="13"/>
      <c r="G189" s="46"/>
      <c r="H189" s="47"/>
      <c r="I189" s="14"/>
      <c r="J189" s="94"/>
    </row>
    <row r="190" spans="1:10" x14ac:dyDescent="0.3">
      <c r="A190" s="63"/>
      <c r="B190" s="95"/>
      <c r="C190" s="96"/>
      <c r="D190" s="84"/>
      <c r="E190" s="115"/>
      <c r="F190" s="116"/>
      <c r="G190" s="117"/>
      <c r="H190" s="118"/>
      <c r="I190" s="83"/>
      <c r="J190" s="97"/>
    </row>
    <row r="191" spans="1:10" x14ac:dyDescent="0.3">
      <c r="A191" s="16" t="s">
        <v>9</v>
      </c>
      <c r="B191" s="25" t="s">
        <v>209</v>
      </c>
      <c r="C191" s="135"/>
      <c r="D191" s="17">
        <v>1</v>
      </c>
      <c r="E191" s="18">
        <v>0</v>
      </c>
      <c r="F191" s="19">
        <f t="shared" ref="F191:F192" si="69">PRODUCT(D191:E191)</f>
        <v>0</v>
      </c>
      <c r="G191" s="20">
        <v>150</v>
      </c>
      <c r="H191" s="136"/>
      <c r="I191" s="28">
        <f t="shared" ref="I191:I192" si="70">G191-(G191/100*H191)</f>
        <v>150</v>
      </c>
      <c r="J191" s="29">
        <f t="shared" ref="J191:J192" si="71">+F191*I191</f>
        <v>0</v>
      </c>
    </row>
    <row r="192" spans="1:10" x14ac:dyDescent="0.3">
      <c r="A192" s="112"/>
      <c r="B192" s="25" t="s">
        <v>214</v>
      </c>
      <c r="C192" s="135"/>
      <c r="D192" s="17">
        <v>1</v>
      </c>
      <c r="E192" s="18">
        <v>0</v>
      </c>
      <c r="F192" s="19">
        <f t="shared" si="69"/>
        <v>0</v>
      </c>
      <c r="G192" s="20">
        <v>35</v>
      </c>
      <c r="H192" s="136"/>
      <c r="I192" s="28">
        <f t="shared" si="70"/>
        <v>35</v>
      </c>
      <c r="J192" s="29">
        <f t="shared" si="71"/>
        <v>0</v>
      </c>
    </row>
    <row r="193" spans="1:10" x14ac:dyDescent="0.3">
      <c r="A193" s="57"/>
      <c r="B193" s="103"/>
      <c r="C193" s="99"/>
      <c r="D193" s="85"/>
      <c r="E193" s="86"/>
      <c r="F193" s="87"/>
      <c r="G193" s="88"/>
      <c r="H193" s="89"/>
      <c r="I193" s="90"/>
      <c r="J193" s="93"/>
    </row>
    <row r="194" spans="1:10" x14ac:dyDescent="0.3">
      <c r="A194" s="63"/>
      <c r="B194" s="104"/>
      <c r="C194" s="105"/>
      <c r="D194" s="78"/>
      <c r="E194" s="79"/>
      <c r="F194" s="80"/>
      <c r="G194" s="81"/>
      <c r="H194" s="82"/>
      <c r="I194" s="83"/>
      <c r="J194" s="97"/>
    </row>
    <row r="195" spans="1:10" x14ac:dyDescent="0.3">
      <c r="A195" s="11"/>
      <c r="B195" s="11"/>
      <c r="C195" s="11"/>
      <c r="D195" s="45"/>
      <c r="E195" s="12"/>
      <c r="F195" s="13"/>
      <c r="G195" s="14"/>
      <c r="H195" s="47"/>
      <c r="I195" s="106" t="s">
        <v>210</v>
      </c>
      <c r="J195" s="93">
        <f>SUM(J10:J194)</f>
        <v>0</v>
      </c>
    </row>
    <row r="196" spans="1:10" x14ac:dyDescent="0.3">
      <c r="A196" s="11"/>
      <c r="B196" s="11"/>
      <c r="C196" s="11"/>
      <c r="D196" s="45"/>
      <c r="E196" s="12"/>
      <c r="F196" s="13"/>
      <c r="G196" s="14"/>
      <c r="H196" s="47"/>
      <c r="I196" s="107" t="s">
        <v>211</v>
      </c>
      <c r="J196" s="94">
        <f>J195/100*19</f>
        <v>0</v>
      </c>
    </row>
    <row r="197" spans="1:10" x14ac:dyDescent="0.3">
      <c r="A197" s="11" t="s">
        <v>237</v>
      </c>
      <c r="B197" s="11"/>
      <c r="C197" s="11"/>
      <c r="D197" s="45"/>
      <c r="E197" s="12"/>
      <c r="F197" s="13"/>
      <c r="G197" s="14"/>
      <c r="H197" s="47"/>
      <c r="I197" s="108" t="s">
        <v>212</v>
      </c>
      <c r="J197" s="109">
        <f>J195+J196</f>
        <v>0</v>
      </c>
    </row>
    <row r="198" spans="1:10" x14ac:dyDescent="0.3">
      <c r="A198" s="11" t="s">
        <v>238</v>
      </c>
      <c r="B198" s="11"/>
      <c r="C198" s="11"/>
      <c r="D198" s="45"/>
      <c r="E198" s="12"/>
      <c r="F198" s="13"/>
      <c r="G198" s="14"/>
      <c r="H198" s="47"/>
      <c r="I198" s="14"/>
      <c r="J198" s="45"/>
    </row>
    <row r="199" spans="1:10" x14ac:dyDescent="0.3">
      <c r="A199" s="11" t="s">
        <v>239</v>
      </c>
      <c r="B199" s="11"/>
      <c r="C199" s="11"/>
      <c r="D199" s="45"/>
      <c r="E199" s="12"/>
      <c r="F199" s="13"/>
      <c r="G199" s="14"/>
      <c r="H199" s="47"/>
      <c r="I199" s="14"/>
      <c r="J199" s="45"/>
    </row>
    <row r="200" spans="1:10" x14ac:dyDescent="0.3">
      <c r="A200" s="11" t="s">
        <v>388</v>
      </c>
      <c r="B200" s="11"/>
      <c r="C200" s="11"/>
      <c r="D200" s="45"/>
      <c r="E200" s="12"/>
      <c r="F200" s="13"/>
      <c r="G200" s="14"/>
      <c r="H200" s="47"/>
      <c r="I200" s="14"/>
      <c r="J200" s="45"/>
    </row>
    <row r="201" spans="1:10" x14ac:dyDescent="0.3">
      <c r="A201" s="11" t="s">
        <v>389</v>
      </c>
      <c r="B201" s="11"/>
      <c r="C201" s="11"/>
      <c r="D201" s="45"/>
      <c r="E201" s="12"/>
      <c r="F201" s="13"/>
      <c r="G201" s="14"/>
      <c r="H201" s="47"/>
      <c r="I201" s="14"/>
      <c r="J201" s="45"/>
    </row>
    <row r="203" spans="1:10" x14ac:dyDescent="0.3">
      <c r="A203" s="273" t="s">
        <v>428</v>
      </c>
      <c r="B203" s="2"/>
      <c r="C203" s="2"/>
      <c r="D203" s="9"/>
    </row>
  </sheetData>
  <mergeCells count="10">
    <mergeCell ref="A11:A13"/>
    <mergeCell ref="A61:A64"/>
    <mergeCell ref="A2:A3"/>
    <mergeCell ref="H2:J3"/>
    <mergeCell ref="H4:J7"/>
    <mergeCell ref="A4:A7"/>
    <mergeCell ref="B5:G5"/>
    <mergeCell ref="B2:G2"/>
    <mergeCell ref="B3:G3"/>
    <mergeCell ref="B4:G4"/>
  </mergeCells>
  <phoneticPr fontId="4" type="noConversion"/>
  <dataValidations count="7">
    <dataValidation type="list" allowBlank="1" showInputMessage="1" showErrorMessage="1" sqref="B10" xr:uid="{00000000-0002-0000-0000-000000000000}">
      <formula1>"schwarz matt"</formula1>
    </dataValidation>
    <dataValidation type="list" allowBlank="1" showInputMessage="1" showErrorMessage="1" sqref="B11" xr:uid="{00000000-0002-0000-0000-000001000000}">
      <formula1>"anthrazit matt"</formula1>
    </dataValidation>
    <dataValidation type="list" allowBlank="1" showInputMessage="1" showErrorMessage="1" sqref="A2" xr:uid="{00000000-0002-0000-0000-000003000000}">
      <formula1>"ANGEBOT,BESTELLUNG"</formula1>
    </dataValidation>
    <dataValidation type="list" showDropDown="1" showInputMessage="1" showErrorMessage="1" sqref="C61 A16:A19 A21:A24 C16:C25 A56:A58 C56:C58" xr:uid="{00000000-0002-0000-0000-000004000000}">
      <formula1>"Bogenfirstkappe Barrel 205"</formula1>
    </dataValidation>
    <dataValidation type="list" allowBlank="1" showInputMessage="1" showErrorMessage="1" sqref="B12:B14" xr:uid="{00000000-0002-0000-0000-000005000000}">
      <formula1>"terracotta matt"</formula1>
    </dataValidation>
    <dataValidation type="list" showDropDown="1" showInputMessage="1" showErrorMessage="1" sqref="C62" xr:uid="{00000000-0002-0000-0000-00000E000000}">
      <formula1>"04-DBM-MPR"</formula1>
    </dataValidation>
    <dataValidation type="list" showDropDown="1" showInputMessage="1" showErrorMessage="1" sqref="C63" xr:uid="{00000000-0002-0000-0000-00000F000000}">
      <formula1>"04-DCM-MPR"</formula1>
    </dataValidation>
  </dataValidations>
  <pageMargins left="0.39370078740157483" right="0.39370078740157483" top="0.19685039370078741" bottom="0.19685039370078741" header="0" footer="0"/>
  <pageSetup paperSize="9" fitToHeight="0" orientation="landscape"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8"/>
  <sheetViews>
    <sheetView workbookViewId="0">
      <selection activeCell="L20" sqref="L20"/>
    </sheetView>
  </sheetViews>
  <sheetFormatPr baseColWidth="10" defaultColWidth="11.44140625" defaultRowHeight="14.4" x14ac:dyDescent="0.3"/>
  <sheetData>
    <row r="2" spans="1:2" x14ac:dyDescent="0.3">
      <c r="A2" s="10" t="s">
        <v>240</v>
      </c>
      <c r="B2" s="10"/>
    </row>
    <row r="15" spans="1:2" x14ac:dyDescent="0.3">
      <c r="A15" s="10" t="s">
        <v>10</v>
      </c>
      <c r="B15" s="10"/>
    </row>
    <row r="28" spans="1:1" x14ac:dyDescent="0.3">
      <c r="A28" s="10" t="s">
        <v>31</v>
      </c>
    </row>
  </sheetData>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2" workbookViewId="0">
      <selection activeCell="J8" sqref="J8"/>
    </sheetView>
  </sheetViews>
  <sheetFormatPr baseColWidth="10" defaultColWidth="11.44140625" defaultRowHeight="14.4" x14ac:dyDescent="0.3"/>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D46C694-358D-4923-8925-64B31B640D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Titelseite</vt:lpstr>
      <vt:lpstr>Decra Elegance+Aco</vt:lpstr>
      <vt:lpstr>Decra Classic+Stratos</vt:lpstr>
      <vt:lpstr>Decra Qube</vt:lpstr>
      <vt:lpstr>Farben</vt:lpstr>
      <vt:lpstr>Lieferbedingungen</vt:lpstr>
      <vt:lpstr>'Decra Classic+Stratos'!Drucktitel</vt:lpstr>
      <vt:lpstr>'Decra Elegance+Aco'!Drucktitel</vt:lpstr>
      <vt:lpstr>'Decra Qube'!Drucktitel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Firma Sanner</dc:creator>
  <cp:lastModifiedBy>Firma Sanner</cp:lastModifiedBy>
  <cp:lastPrinted>2023-01-03T14:06:28Z</cp:lastPrinted>
  <dcterms:created xsi:type="dcterms:W3CDTF">2020-06-17T08:23:38Z</dcterms:created>
  <dcterms:modified xsi:type="dcterms:W3CDTF">2023-05-26T06:22:01Z</dcterms:modified>
</cp:coreProperties>
</file>