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Firma Sanner\Documents\01RoofTG\Preislisten\"/>
    </mc:Choice>
  </mc:AlternateContent>
  <xr:revisionPtr revIDLastSave="0" documentId="8_{2D9B7BE8-A7DF-4FAE-BE26-953DF37CBBE2}" xr6:coauthVersionLast="47" xr6:coauthVersionMax="47" xr10:uidLastSave="{00000000-0000-0000-0000-000000000000}"/>
  <bookViews>
    <workbookView xWindow="-108" yWindow="-108" windowWidth="23256" windowHeight="12576" xr2:uid="{00000000-000D-0000-FFFF-FFFF00000000}"/>
  </bookViews>
  <sheets>
    <sheet name="Titelseite" sheetId="9" r:id="rId1"/>
    <sheet name="Shingle" sheetId="1" r:id="rId2"/>
    <sheet name="iSeries" sheetId="5" r:id="rId3"/>
    <sheet name="XBond-Bond-Mistral-Villa" sheetId="7" r:id="rId4"/>
    <sheet name="Qube" sheetId="6" r:id="rId5"/>
    <sheet name="Lieferbedingungen" sheetId="3" r:id="rId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151" i="1" l="1"/>
  <c r="J151" i="1"/>
  <c r="H57" i="1"/>
  <c r="I57" i="1" s="1"/>
  <c r="F57" i="1"/>
  <c r="I67" i="5"/>
  <c r="I68" i="5"/>
  <c r="H68" i="5"/>
  <c r="F68" i="5"/>
  <c r="J68" i="5" s="1"/>
  <c r="H85" i="7"/>
  <c r="I85" i="7" s="1"/>
  <c r="J85" i="7" s="1"/>
  <c r="F202" i="7"/>
  <c r="F12" i="6"/>
  <c r="F13" i="6"/>
  <c r="F15" i="6"/>
  <c r="F17" i="6"/>
  <c r="F18" i="6"/>
  <c r="F19" i="6"/>
  <c r="F20" i="6"/>
  <c r="F25" i="6"/>
  <c r="F30" i="6"/>
  <c r="F35" i="6"/>
  <c r="F40" i="6"/>
  <c r="F45" i="6"/>
  <c r="F49" i="6"/>
  <c r="F53" i="6"/>
  <c r="F59" i="6"/>
  <c r="F60" i="6"/>
  <c r="F64" i="6"/>
  <c r="F70" i="6"/>
  <c r="F75" i="6"/>
  <c r="F80" i="6"/>
  <c r="F85" i="6"/>
  <c r="F86" i="6"/>
  <c r="F91" i="6"/>
  <c r="F92" i="6"/>
  <c r="F98" i="6"/>
  <c r="F99" i="6"/>
  <c r="F11" i="6"/>
  <c r="F12" i="7"/>
  <c r="F13" i="7"/>
  <c r="F14" i="7"/>
  <c r="F18" i="7"/>
  <c r="F19" i="7"/>
  <c r="F20" i="7"/>
  <c r="F21" i="7"/>
  <c r="F25" i="7"/>
  <c r="F26" i="7"/>
  <c r="F27" i="7"/>
  <c r="F28" i="7"/>
  <c r="F32" i="7"/>
  <c r="F33" i="7"/>
  <c r="F34" i="7"/>
  <c r="F35" i="7"/>
  <c r="F39" i="7"/>
  <c r="F40" i="7"/>
  <c r="F41" i="7"/>
  <c r="F43" i="7"/>
  <c r="F44" i="7"/>
  <c r="F45" i="7"/>
  <c r="F46" i="7"/>
  <c r="F50" i="7"/>
  <c r="F51" i="7"/>
  <c r="F58" i="7"/>
  <c r="F71" i="7"/>
  <c r="F79" i="7"/>
  <c r="F89" i="7"/>
  <c r="F94" i="7"/>
  <c r="F99" i="7"/>
  <c r="F104" i="7"/>
  <c r="F121" i="7"/>
  <c r="F126" i="7"/>
  <c r="F132" i="7"/>
  <c r="F137" i="7"/>
  <c r="F142" i="7"/>
  <c r="F147" i="7"/>
  <c r="F148" i="7"/>
  <c r="F153" i="7"/>
  <c r="F154" i="7"/>
  <c r="F160" i="7"/>
  <c r="F161" i="7"/>
  <c r="F12" i="5"/>
  <c r="F13" i="5"/>
  <c r="F14" i="5"/>
  <c r="F18" i="5"/>
  <c r="F19" i="5"/>
  <c r="F20" i="5"/>
  <c r="F21" i="5"/>
  <c r="F25" i="5"/>
  <c r="F26" i="5"/>
  <c r="F27" i="5"/>
  <c r="F28" i="5"/>
  <c r="F35" i="5"/>
  <c r="F40" i="5"/>
  <c r="F46" i="5"/>
  <c r="F53" i="5"/>
  <c r="F58" i="5"/>
  <c r="F62" i="5"/>
  <c r="F67" i="5"/>
  <c r="F72" i="5"/>
  <c r="F77" i="5"/>
  <c r="F82" i="5"/>
  <c r="F88" i="5"/>
  <c r="F95" i="5"/>
  <c r="F99" i="5"/>
  <c r="F106" i="5"/>
  <c r="F113" i="5"/>
  <c r="F118" i="5"/>
  <c r="F124" i="5"/>
  <c r="F131" i="5"/>
  <c r="F132" i="5"/>
  <c r="F138" i="5"/>
  <c r="F139" i="5"/>
  <c r="F11" i="5"/>
  <c r="F30" i="1"/>
  <c r="F36" i="1"/>
  <c r="F43" i="1"/>
  <c r="F47" i="1"/>
  <c r="F51" i="1"/>
  <c r="F56" i="1"/>
  <c r="F61" i="1"/>
  <c r="F66" i="1"/>
  <c r="F71" i="1"/>
  <c r="F76" i="1"/>
  <c r="F83" i="1"/>
  <c r="F87" i="1"/>
  <c r="F93" i="1"/>
  <c r="F98" i="1"/>
  <c r="F104" i="1"/>
  <c r="F109" i="1"/>
  <c r="F115" i="1"/>
  <c r="F122" i="1"/>
  <c r="F123" i="1"/>
  <c r="F129" i="1"/>
  <c r="F130" i="1"/>
  <c r="F25" i="1"/>
  <c r="F14" i="1"/>
  <c r="F16" i="1"/>
  <c r="F17" i="1"/>
  <c r="F18" i="1"/>
  <c r="F19" i="1"/>
  <c r="F20" i="1"/>
  <c r="F22" i="1"/>
  <c r="F23" i="1"/>
  <c r="F24" i="1"/>
  <c r="F12" i="1"/>
  <c r="F13" i="1"/>
  <c r="F11" i="1"/>
  <c r="H76" i="1"/>
  <c r="I76" i="1" s="1"/>
  <c r="H88" i="5"/>
  <c r="I88" i="5" s="1"/>
  <c r="H225" i="7"/>
  <c r="I225" i="7" s="1"/>
  <c r="H104" i="7"/>
  <c r="I104" i="7" s="1"/>
  <c r="H51" i="7"/>
  <c r="I51" i="7" s="1"/>
  <c r="H50" i="7"/>
  <c r="I50" i="7" s="1"/>
  <c r="H35" i="7"/>
  <c r="I35" i="7" s="1"/>
  <c r="H34" i="7"/>
  <c r="I34" i="7" s="1"/>
  <c r="H33" i="7"/>
  <c r="I33" i="7" s="1"/>
  <c r="H32" i="7"/>
  <c r="H154" i="6"/>
  <c r="I154" i="6" s="1"/>
  <c r="H159" i="6"/>
  <c r="I159" i="6" s="1"/>
  <c r="F159" i="6"/>
  <c r="F154" i="6"/>
  <c r="H53" i="6"/>
  <c r="I53" i="6" s="1"/>
  <c r="H49" i="6"/>
  <c r="I49" i="6" s="1"/>
  <c r="H45" i="6"/>
  <c r="I45" i="6" s="1"/>
  <c r="H59" i="6"/>
  <c r="I59" i="6" s="1"/>
  <c r="H60" i="6"/>
  <c r="I60" i="6" s="1"/>
  <c r="H40" i="6"/>
  <c r="I40" i="6" s="1"/>
  <c r="H58" i="7"/>
  <c r="I58" i="7" s="1"/>
  <c r="I32" i="7"/>
  <c r="F225" i="7"/>
  <c r="F200" i="5"/>
  <c r="H95" i="5"/>
  <c r="I95" i="5" s="1"/>
  <c r="H99" i="5"/>
  <c r="I99" i="5" s="1"/>
  <c r="J57" i="1" l="1"/>
  <c r="J59" i="6"/>
  <c r="J154" i="6"/>
  <c r="J159" i="6"/>
  <c r="J60" i="6"/>
  <c r="J53" i="6"/>
  <c r="J45" i="6"/>
  <c r="J49" i="6"/>
  <c r="J40" i="6"/>
  <c r="J51" i="7"/>
  <c r="J50" i="7"/>
  <c r="J58" i="7"/>
  <c r="J35" i="7"/>
  <c r="J32" i="7"/>
  <c r="J34" i="7"/>
  <c r="J33" i="7"/>
  <c r="J225" i="7"/>
  <c r="J104" i="7"/>
  <c r="J99" i="5"/>
  <c r="J95" i="5"/>
  <c r="J76" i="1"/>
  <c r="J88" i="5"/>
  <c r="H148" i="6"/>
  <c r="I148" i="6" s="1"/>
  <c r="H147" i="6"/>
  <c r="I147" i="6" s="1"/>
  <c r="H143" i="6"/>
  <c r="I143" i="6" s="1"/>
  <c r="H142" i="6"/>
  <c r="I142" i="6" s="1"/>
  <c r="H138" i="6"/>
  <c r="I138" i="6" s="1"/>
  <c r="H137" i="6"/>
  <c r="I137" i="6" s="1"/>
  <c r="H132" i="6"/>
  <c r="I132" i="6" s="1"/>
  <c r="H115" i="6"/>
  <c r="I115" i="6" s="1"/>
  <c r="H110" i="6"/>
  <c r="I110" i="6" s="1"/>
  <c r="H105" i="6"/>
  <c r="I105" i="6" s="1"/>
  <c r="H99" i="6"/>
  <c r="I99" i="6" s="1"/>
  <c r="H98" i="6"/>
  <c r="I98" i="6" s="1"/>
  <c r="H92" i="6"/>
  <c r="I92" i="6" s="1"/>
  <c r="H91" i="6"/>
  <c r="I91" i="6" s="1"/>
  <c r="H86" i="6"/>
  <c r="I86" i="6" s="1"/>
  <c r="J86" i="6" s="1"/>
  <c r="H85" i="6"/>
  <c r="I85" i="6" s="1"/>
  <c r="J85" i="6" s="1"/>
  <c r="H80" i="6"/>
  <c r="I80" i="6" s="1"/>
  <c r="H75" i="6"/>
  <c r="I75" i="6" s="1"/>
  <c r="H70" i="6"/>
  <c r="I70" i="6" s="1"/>
  <c r="H64" i="6"/>
  <c r="I64" i="6" s="1"/>
  <c r="H35" i="6"/>
  <c r="I35" i="6" s="1"/>
  <c r="H30" i="6"/>
  <c r="I30" i="6" s="1"/>
  <c r="H25" i="6"/>
  <c r="I25" i="6" s="1"/>
  <c r="H15" i="6"/>
  <c r="H13" i="6"/>
  <c r="I13" i="6" s="1"/>
  <c r="H12" i="6"/>
  <c r="I12" i="6" s="1"/>
  <c r="H11" i="6"/>
  <c r="I11" i="6" s="1"/>
  <c r="H230" i="7"/>
  <c r="I230" i="7" s="1"/>
  <c r="H219" i="7"/>
  <c r="I219" i="7" s="1"/>
  <c r="H218" i="7"/>
  <c r="I218" i="7" s="1"/>
  <c r="H214" i="7"/>
  <c r="I214" i="7" s="1"/>
  <c r="H213" i="7"/>
  <c r="I213" i="7" s="1"/>
  <c r="H209" i="7"/>
  <c r="I209" i="7" s="1"/>
  <c r="H208" i="7"/>
  <c r="I208" i="7" s="1"/>
  <c r="H198" i="7"/>
  <c r="I198" i="7" s="1"/>
  <c r="H182" i="7"/>
  <c r="I182" i="7" s="1"/>
  <c r="H177" i="7"/>
  <c r="I177" i="7" s="1"/>
  <c r="H172" i="7"/>
  <c r="I172" i="7" s="1"/>
  <c r="H167" i="7"/>
  <c r="I167" i="7" s="1"/>
  <c r="H161" i="7"/>
  <c r="I161" i="7" s="1"/>
  <c r="H160" i="7"/>
  <c r="I160" i="7" s="1"/>
  <c r="H154" i="7"/>
  <c r="I154" i="7" s="1"/>
  <c r="H153" i="7"/>
  <c r="I153" i="7" s="1"/>
  <c r="H148" i="7"/>
  <c r="I148" i="7" s="1"/>
  <c r="J148" i="7" s="1"/>
  <c r="H147" i="7"/>
  <c r="I147" i="7" s="1"/>
  <c r="J147" i="7" s="1"/>
  <c r="H142" i="7"/>
  <c r="I142" i="7" s="1"/>
  <c r="H137" i="7"/>
  <c r="I137" i="7" s="1"/>
  <c r="H132" i="7"/>
  <c r="I132" i="7" s="1"/>
  <c r="H126" i="7"/>
  <c r="I126" i="7" s="1"/>
  <c r="H121" i="7"/>
  <c r="I121" i="7" s="1"/>
  <c r="H117" i="7"/>
  <c r="I117" i="7" s="1"/>
  <c r="J117" i="7" s="1"/>
  <c r="H116" i="7"/>
  <c r="I116" i="7" s="1"/>
  <c r="J116" i="7" s="1"/>
  <c r="H112" i="7"/>
  <c r="I112" i="7" s="1"/>
  <c r="J112" i="7" s="1"/>
  <c r="H111" i="7"/>
  <c r="I111" i="7" s="1"/>
  <c r="J111" i="7" s="1"/>
  <c r="H99" i="7"/>
  <c r="I99" i="7" s="1"/>
  <c r="H94" i="7"/>
  <c r="I94" i="7" s="1"/>
  <c r="H89" i="7"/>
  <c r="I89" i="7" s="1"/>
  <c r="H84" i="7"/>
  <c r="I84" i="7" s="1"/>
  <c r="H79" i="7"/>
  <c r="I79" i="7" s="1"/>
  <c r="H75" i="7"/>
  <c r="I75" i="7" s="1"/>
  <c r="H71" i="7"/>
  <c r="I71" i="7" s="1"/>
  <c r="H64" i="7"/>
  <c r="I64" i="7" s="1"/>
  <c r="H28" i="7"/>
  <c r="I28" i="7" s="1"/>
  <c r="H27" i="7"/>
  <c r="I27" i="7" s="1"/>
  <c r="H26" i="7"/>
  <c r="I26" i="7" s="1"/>
  <c r="H25" i="7"/>
  <c r="H21" i="7"/>
  <c r="I21" i="7" s="1"/>
  <c r="H20" i="7"/>
  <c r="I20" i="7" s="1"/>
  <c r="H19" i="7"/>
  <c r="I19" i="7" s="1"/>
  <c r="H18" i="7"/>
  <c r="I18" i="7" s="1"/>
  <c r="H14" i="7"/>
  <c r="I14" i="7" s="1"/>
  <c r="H13" i="7"/>
  <c r="H12" i="7"/>
  <c r="I12" i="7" s="1"/>
  <c r="H11" i="7"/>
  <c r="I11" i="7" s="1"/>
  <c r="H205" i="5"/>
  <c r="I205" i="5" s="1"/>
  <c r="H194" i="5"/>
  <c r="I194" i="5" s="1"/>
  <c r="H193" i="5"/>
  <c r="I193" i="5" s="1"/>
  <c r="H189" i="5"/>
  <c r="I189" i="5" s="1"/>
  <c r="H188" i="5"/>
  <c r="I188" i="5" s="1"/>
  <c r="H184" i="5"/>
  <c r="I184" i="5" s="1"/>
  <c r="H183" i="5"/>
  <c r="I183" i="5" s="1"/>
  <c r="H161" i="5"/>
  <c r="I161" i="5" s="1"/>
  <c r="H156" i="5"/>
  <c r="I156" i="5" s="1"/>
  <c r="H150" i="5"/>
  <c r="I150" i="5" s="1"/>
  <c r="H145" i="5"/>
  <c r="I145" i="5" s="1"/>
  <c r="H139" i="5"/>
  <c r="I139" i="5" s="1"/>
  <c r="H138" i="5"/>
  <c r="I138" i="5" s="1"/>
  <c r="H132" i="5"/>
  <c r="I132" i="5" s="1"/>
  <c r="H131" i="5"/>
  <c r="I131" i="5" s="1"/>
  <c r="H124" i="5"/>
  <c r="I124" i="5" s="1"/>
  <c r="H118" i="5"/>
  <c r="I118" i="5" s="1"/>
  <c r="H113" i="5"/>
  <c r="I113" i="5" s="1"/>
  <c r="H106" i="5"/>
  <c r="I106" i="5" s="1"/>
  <c r="J106" i="5" s="1"/>
  <c r="H82" i="5"/>
  <c r="I82" i="5" s="1"/>
  <c r="H77" i="5"/>
  <c r="I77" i="5" s="1"/>
  <c r="H72" i="5"/>
  <c r="I72" i="5" s="1"/>
  <c r="H67" i="5"/>
  <c r="H62" i="5"/>
  <c r="I62" i="5" s="1"/>
  <c r="H58" i="5"/>
  <c r="I58" i="5" s="1"/>
  <c r="H53" i="5"/>
  <c r="I53" i="5" s="1"/>
  <c r="H46" i="5"/>
  <c r="I46" i="5" s="1"/>
  <c r="H40" i="5"/>
  <c r="I40" i="5" s="1"/>
  <c r="H35" i="5"/>
  <c r="I35" i="5" s="1"/>
  <c r="H28" i="5"/>
  <c r="I28" i="5" s="1"/>
  <c r="H27" i="5"/>
  <c r="I27" i="5" s="1"/>
  <c r="H26" i="5"/>
  <c r="I26" i="5" s="1"/>
  <c r="H25" i="5"/>
  <c r="I25" i="5" s="1"/>
  <c r="H21" i="5"/>
  <c r="I21" i="5" s="1"/>
  <c r="H20" i="5"/>
  <c r="I20" i="5" s="1"/>
  <c r="H19" i="5"/>
  <c r="I19" i="5" s="1"/>
  <c r="H18" i="5"/>
  <c r="I18" i="5" s="1"/>
  <c r="H14" i="5"/>
  <c r="I14" i="5" s="1"/>
  <c r="H13" i="5"/>
  <c r="I13" i="5" s="1"/>
  <c r="H12" i="5"/>
  <c r="H200" i="5" s="1"/>
  <c r="I200" i="5" s="1"/>
  <c r="J200" i="5" s="1"/>
  <c r="H11" i="5"/>
  <c r="I11" i="5" s="1"/>
  <c r="H195" i="1"/>
  <c r="I195" i="1" s="1"/>
  <c r="H190" i="1"/>
  <c r="I190" i="1" s="1"/>
  <c r="H184" i="1"/>
  <c r="I184" i="1" s="1"/>
  <c r="H183" i="1"/>
  <c r="I183" i="1" s="1"/>
  <c r="H179" i="1"/>
  <c r="I179" i="1" s="1"/>
  <c r="H178" i="1"/>
  <c r="I178" i="1" s="1"/>
  <c r="H174" i="1"/>
  <c r="I174" i="1" s="1"/>
  <c r="H173" i="1"/>
  <c r="I173" i="1" s="1"/>
  <c r="H151" i="1"/>
  <c r="H146" i="1"/>
  <c r="I146" i="1" s="1"/>
  <c r="H141" i="1"/>
  <c r="I141" i="1" s="1"/>
  <c r="H136" i="1"/>
  <c r="I136" i="1" s="1"/>
  <c r="H130" i="1"/>
  <c r="H129" i="1"/>
  <c r="H123" i="1"/>
  <c r="I123" i="1" s="1"/>
  <c r="H122" i="1"/>
  <c r="I122" i="1" s="1"/>
  <c r="H115" i="1"/>
  <c r="I115" i="1" s="1"/>
  <c r="H109" i="1"/>
  <c r="I109" i="1" s="1"/>
  <c r="H104" i="1"/>
  <c r="I104" i="1" s="1"/>
  <c r="H98" i="1"/>
  <c r="I98" i="1" s="1"/>
  <c r="H93" i="1"/>
  <c r="I93" i="1" s="1"/>
  <c r="H87" i="1"/>
  <c r="I87" i="1" s="1"/>
  <c r="H83" i="1"/>
  <c r="I83" i="1" s="1"/>
  <c r="H71" i="1"/>
  <c r="I71" i="1" s="1"/>
  <c r="H66" i="1"/>
  <c r="I66" i="1" s="1"/>
  <c r="H61" i="1"/>
  <c r="I61" i="1" s="1"/>
  <c r="H56" i="1"/>
  <c r="I56" i="1" s="1"/>
  <c r="H51" i="1"/>
  <c r="H47" i="1"/>
  <c r="H43" i="1"/>
  <c r="H36" i="1"/>
  <c r="H30" i="1"/>
  <c r="H25" i="1"/>
  <c r="I25" i="1" s="1"/>
  <c r="H24" i="1"/>
  <c r="I24" i="1" s="1"/>
  <c r="H23" i="1"/>
  <c r="I23" i="1" s="1"/>
  <c r="H22" i="1"/>
  <c r="I22" i="1" s="1"/>
  <c r="H20" i="1"/>
  <c r="I20" i="1" s="1"/>
  <c r="H19" i="1"/>
  <c r="I19" i="1" s="1"/>
  <c r="H18" i="1"/>
  <c r="H17" i="1"/>
  <c r="H16" i="1"/>
  <c r="H14" i="1"/>
  <c r="H13" i="1"/>
  <c r="H12" i="1"/>
  <c r="H11" i="1"/>
  <c r="I241" i="7"/>
  <c r="F241" i="7"/>
  <c r="I240" i="7"/>
  <c r="F240" i="7"/>
  <c r="F230" i="7"/>
  <c r="F214" i="7"/>
  <c r="F209" i="7"/>
  <c r="F208" i="7"/>
  <c r="F198" i="7"/>
  <c r="F182" i="7"/>
  <c r="F177" i="7"/>
  <c r="F172" i="7"/>
  <c r="I170" i="6"/>
  <c r="F170" i="6"/>
  <c r="I169" i="6"/>
  <c r="F169" i="6"/>
  <c r="F148" i="6"/>
  <c r="F147" i="6"/>
  <c r="F143" i="6"/>
  <c r="F142" i="6"/>
  <c r="F138" i="6"/>
  <c r="F137" i="6"/>
  <c r="F132" i="6"/>
  <c r="F115" i="6"/>
  <c r="F110" i="6"/>
  <c r="F105" i="6"/>
  <c r="I217" i="5"/>
  <c r="F217" i="5"/>
  <c r="I216" i="5"/>
  <c r="F216" i="5"/>
  <c r="F205" i="5"/>
  <c r="F194" i="5"/>
  <c r="F193" i="5"/>
  <c r="F189" i="5"/>
  <c r="F188" i="5"/>
  <c r="F184" i="5"/>
  <c r="F183" i="5"/>
  <c r="F161" i="5"/>
  <c r="F156" i="5"/>
  <c r="F150" i="5"/>
  <c r="F145" i="5"/>
  <c r="F179" i="1"/>
  <c r="F174" i="1"/>
  <c r="F205" i="1"/>
  <c r="I205" i="1"/>
  <c r="F206" i="1"/>
  <c r="I206" i="1"/>
  <c r="F136" i="1"/>
  <c r="F141" i="1"/>
  <c r="F146" i="1"/>
  <c r="F151" i="1"/>
  <c r="F173" i="1"/>
  <c r="F178" i="1"/>
  <c r="F183" i="1"/>
  <c r="F184" i="1"/>
  <c r="F190" i="1"/>
  <c r="F195" i="1"/>
  <c r="I13" i="7" l="1"/>
  <c r="J13" i="7" s="1"/>
  <c r="H202" i="7"/>
  <c r="I202" i="7" s="1"/>
  <c r="J202" i="7" s="1"/>
  <c r="I15" i="6"/>
  <c r="J15" i="6" s="1"/>
  <c r="H20" i="6"/>
  <c r="I20" i="6" s="1"/>
  <c r="J20" i="6" s="1"/>
  <c r="H19" i="6"/>
  <c r="I19" i="6" s="1"/>
  <c r="J19" i="6" s="1"/>
  <c r="H18" i="6"/>
  <c r="I18" i="6" s="1"/>
  <c r="J18" i="6" s="1"/>
  <c r="H17" i="6"/>
  <c r="I17" i="6" s="1"/>
  <c r="J17" i="6" s="1"/>
  <c r="I25" i="7"/>
  <c r="J25" i="7" s="1"/>
  <c r="H46" i="7"/>
  <c r="I46" i="7" s="1"/>
  <c r="J46" i="7" s="1"/>
  <c r="H45" i="7"/>
  <c r="I45" i="7" s="1"/>
  <c r="J45" i="7" s="1"/>
  <c r="H44" i="7"/>
  <c r="I44" i="7" s="1"/>
  <c r="J44" i="7" s="1"/>
  <c r="H43" i="7"/>
  <c r="I43" i="7" s="1"/>
  <c r="J43" i="7" s="1"/>
  <c r="H41" i="7"/>
  <c r="I41" i="7" s="1"/>
  <c r="J41" i="7" s="1"/>
  <c r="H40" i="7"/>
  <c r="I40" i="7" s="1"/>
  <c r="J40" i="7" s="1"/>
  <c r="H39" i="7"/>
  <c r="I39" i="7" s="1"/>
  <c r="J39" i="7" s="1"/>
  <c r="J241" i="7"/>
  <c r="J94" i="7"/>
  <c r="J28" i="7"/>
  <c r="I12" i="5"/>
  <c r="J75" i="7"/>
  <c r="J219" i="7"/>
  <c r="J230" i="7"/>
  <c r="J209" i="7"/>
  <c r="J177" i="7"/>
  <c r="J126" i="7"/>
  <c r="J121" i="7"/>
  <c r="J161" i="7"/>
  <c r="J240" i="7"/>
  <c r="J172" i="7"/>
  <c r="J150" i="5"/>
  <c r="J188" i="5"/>
  <c r="J26" i="7"/>
  <c r="J20" i="7"/>
  <c r="J71" i="7"/>
  <c r="J142" i="7"/>
  <c r="J214" i="7"/>
  <c r="J77" i="5"/>
  <c r="J189" i="5"/>
  <c r="J18" i="5"/>
  <c r="J25" i="5"/>
  <c r="J84" i="7"/>
  <c r="J182" i="7"/>
  <c r="J132" i="7"/>
  <c r="J167" i="7"/>
  <c r="J154" i="7"/>
  <c r="J18" i="7"/>
  <c r="J99" i="7"/>
  <c r="J213" i="7"/>
  <c r="J153" i="7"/>
  <c r="J218" i="7"/>
  <c r="J67" i="5"/>
  <c r="J145" i="5"/>
  <c r="J20" i="5"/>
  <c r="J27" i="5"/>
  <c r="J139" i="5"/>
  <c r="J35" i="5"/>
  <c r="J80" i="6"/>
  <c r="J35" i="6"/>
  <c r="J137" i="6"/>
  <c r="J147" i="6"/>
  <c r="J12" i="6"/>
  <c r="J138" i="6"/>
  <c r="J30" i="6"/>
  <c r="J64" i="6"/>
  <c r="J142" i="6"/>
  <c r="J143" i="6"/>
  <c r="J70" i="6"/>
  <c r="J115" i="6"/>
  <c r="J13" i="6"/>
  <c r="J25" i="6"/>
  <c r="J11" i="6"/>
  <c r="J98" i="6"/>
  <c r="J99" i="6"/>
  <c r="J132" i="6"/>
  <c r="J91" i="6"/>
  <c r="J105" i="6"/>
  <c r="J169" i="6"/>
  <c r="J75" i="6"/>
  <c r="J92" i="6"/>
  <c r="J110" i="6"/>
  <c r="J148" i="6"/>
  <c r="J170" i="6"/>
  <c r="J21" i="7"/>
  <c r="J19" i="7"/>
  <c r="J14" i="7"/>
  <c r="J11" i="7"/>
  <c r="J12" i="7"/>
  <c r="J160" i="7"/>
  <c r="J89" i="7"/>
  <c r="J137" i="7"/>
  <c r="J27" i="7"/>
  <c r="J198" i="7"/>
  <c r="J64" i="7"/>
  <c r="J79" i="7"/>
  <c r="J208" i="7"/>
  <c r="J53" i="5"/>
  <c r="J28" i="5"/>
  <c r="J184" i="5"/>
  <c r="J118" i="5"/>
  <c r="J138" i="5"/>
  <c r="J82" i="5"/>
  <c r="J194" i="5"/>
  <c r="J113" i="5"/>
  <c r="J132" i="5"/>
  <c r="J161" i="5"/>
  <c r="J193" i="5"/>
  <c r="J26" i="5"/>
  <c r="J217" i="5"/>
  <c r="J58" i="5"/>
  <c r="J40" i="5"/>
  <c r="J62" i="5"/>
  <c r="J156" i="5"/>
  <c r="J205" i="5"/>
  <c r="J46" i="5"/>
  <c r="J216" i="5"/>
  <c r="J19" i="5"/>
  <c r="J131" i="5"/>
  <c r="J72" i="5"/>
  <c r="J124" i="5"/>
  <c r="J183" i="5"/>
  <c r="J21" i="5"/>
  <c r="J14" i="5"/>
  <c r="J13" i="5"/>
  <c r="J12" i="5"/>
  <c r="J11" i="5"/>
  <c r="J23" i="1"/>
  <c r="J179" i="1"/>
  <c r="J174" i="1"/>
  <c r="J22" i="1"/>
  <c r="J115" i="1"/>
  <c r="J109" i="1"/>
  <c r="J104" i="1"/>
  <c r="J98" i="1"/>
  <c r="J122" i="1"/>
  <c r="J87" i="1"/>
  <c r="J93" i="1"/>
  <c r="J24" i="1"/>
  <c r="J183" i="1"/>
  <c r="J25" i="1"/>
  <c r="J19" i="1"/>
  <c r="J20" i="1"/>
  <c r="J195" i="1"/>
  <c r="J190" i="1"/>
  <c r="J206" i="1"/>
  <c r="J205" i="1"/>
  <c r="J123" i="1"/>
  <c r="J173" i="1"/>
  <c r="J184" i="1"/>
  <c r="J83" i="1"/>
  <c r="J178" i="1"/>
  <c r="J129" i="1"/>
  <c r="J146" i="1"/>
  <c r="J136" i="1"/>
  <c r="J141" i="1"/>
  <c r="J71" i="1"/>
  <c r="J61" i="1"/>
  <c r="J66" i="1"/>
  <c r="J130" i="1"/>
  <c r="J56" i="1"/>
  <c r="J173" i="6" l="1"/>
  <c r="J174" i="6" s="1"/>
  <c r="J175" i="6" s="1"/>
  <c r="J244" i="7"/>
  <c r="J245" i="7" s="1"/>
  <c r="J246" i="7" s="1"/>
  <c r="J220" i="5"/>
  <c r="J221" i="5" s="1"/>
  <c r="J222" i="5" s="1"/>
  <c r="I51" i="1"/>
  <c r="I47" i="1"/>
  <c r="I16" i="1"/>
  <c r="I17" i="1"/>
  <c r="I18" i="1"/>
  <c r="J51" i="1" l="1"/>
  <c r="J47" i="1"/>
  <c r="J16" i="1"/>
  <c r="J18" i="1"/>
  <c r="J17" i="1"/>
  <c r="I14" i="1" l="1"/>
  <c r="I30" i="1"/>
  <c r="I36" i="1"/>
  <c r="I43" i="1"/>
  <c r="I13" i="1"/>
  <c r="I12" i="1"/>
  <c r="I11" i="1"/>
  <c r="J43" i="1" l="1"/>
  <c r="J36" i="1"/>
  <c r="J14" i="1"/>
  <c r="J30" i="1" l="1"/>
  <c r="J13" i="1" l="1"/>
  <c r="J12" i="1"/>
  <c r="J11" i="1"/>
  <c r="J209" i="1" l="1"/>
  <c r="J210" i="1" s="1"/>
  <c r="J211" i="1" s="1"/>
</calcChain>
</file>

<file path=xl/sharedStrings.xml><?xml version="1.0" encoding="utf-8"?>
<sst xmlns="http://schemas.openxmlformats.org/spreadsheetml/2006/main" count="757" uniqueCount="276">
  <si>
    <t>PRODUKT</t>
  </si>
  <si>
    <t>Farbe</t>
  </si>
  <si>
    <t>Bestellnummer</t>
  </si>
  <si>
    <t>EP</t>
  </si>
  <si>
    <t>GP</t>
  </si>
  <si>
    <t>Bedarf Stck/m m²</t>
  </si>
  <si>
    <t>Anfrage in m/m²</t>
  </si>
  <si>
    <t>Stückliste</t>
  </si>
  <si>
    <t>Preisliste</t>
  </si>
  <si>
    <t>Rabatt in %</t>
  </si>
  <si>
    <t>Frachtkosten</t>
  </si>
  <si>
    <t>SCHWARZ MATT</t>
  </si>
  <si>
    <t>TERRACOTTA</t>
  </si>
  <si>
    <t>Verzinkt</t>
  </si>
  <si>
    <t>Solarhalterung</t>
  </si>
  <si>
    <t>Alsafix Nagelpistole</t>
  </si>
  <si>
    <t>auf Nachfrage</t>
  </si>
  <si>
    <t>Bei einem Bestellwert &lt; 2.500 € Pauschal</t>
  </si>
  <si>
    <t>Netto</t>
  </si>
  <si>
    <t>MwSt.19%</t>
  </si>
  <si>
    <t>Ges.Brutto</t>
  </si>
  <si>
    <t>Pakete unter 25 Kg</t>
  </si>
  <si>
    <t>Metrotile Shingle Prestige</t>
  </si>
  <si>
    <t>BRAUN MATT</t>
  </si>
  <si>
    <t>34-TCH-PA</t>
  </si>
  <si>
    <t>34-TER-PA</t>
  </si>
  <si>
    <t>34-BRO-PA</t>
  </si>
  <si>
    <t>36-TER-PA</t>
  </si>
  <si>
    <t>36-CBL-PA</t>
  </si>
  <si>
    <t>SCHIEFER</t>
  </si>
  <si>
    <t>GREENSTONE</t>
  </si>
  <si>
    <t>NUSSBRAUN</t>
  </si>
  <si>
    <t>ROT-BRAUN</t>
  </si>
  <si>
    <t>35-REB-PA</t>
  </si>
  <si>
    <t>33-BIS-PA</t>
  </si>
  <si>
    <t>SCHWARZ-BRAUN</t>
  </si>
  <si>
    <t>35-BLB-PA</t>
  </si>
  <si>
    <t>wie Dachplatte</t>
  </si>
  <si>
    <t>0-1RB.205</t>
  </si>
  <si>
    <t>1M Bogenfirstkappe 203</t>
  </si>
  <si>
    <t>0-3RB.205</t>
  </si>
  <si>
    <t>3M Bogenfirstkappe 203</t>
  </si>
  <si>
    <t>0-EC.RB.205.R</t>
  </si>
  <si>
    <t>Endkappe 203</t>
  </si>
  <si>
    <t>0-EC.RB.205.H</t>
  </si>
  <si>
    <t>Walmanfang 203</t>
  </si>
  <si>
    <t>0-RB.T</t>
  </si>
  <si>
    <t>T Firststück 203</t>
  </si>
  <si>
    <t>0-RB.205.Y15-30</t>
  </si>
  <si>
    <t>Y25 Firststück 203/20</t>
  </si>
  <si>
    <t>0-1AR</t>
  </si>
  <si>
    <t>V Firstkappe</t>
  </si>
  <si>
    <t>V Firstkappe lang</t>
  </si>
  <si>
    <t>0-AR.130</t>
  </si>
  <si>
    <t xml:space="preserve">V Firstkappe groß </t>
  </si>
  <si>
    <t>Linker/Rechter Ortgang 3M</t>
  </si>
  <si>
    <t>0-BBC.L</t>
  </si>
  <si>
    <t>0-BBC.R</t>
  </si>
  <si>
    <t>D-BBC.R</t>
  </si>
  <si>
    <t>D-BBC.L</t>
  </si>
  <si>
    <t>Linker/Rechter Ortgang 4M (Moderna)</t>
  </si>
  <si>
    <t>0-BBC.EX.R</t>
  </si>
  <si>
    <t>0-BBC.EX.L</t>
  </si>
  <si>
    <t>Einzelortgang</t>
  </si>
  <si>
    <t>Standard Ortgang</t>
  </si>
  <si>
    <t>0-BBC.S</t>
  </si>
  <si>
    <t>Ortgang iPanel/iShingle/iSlate</t>
  </si>
  <si>
    <t>I-BBC.L/R</t>
  </si>
  <si>
    <t>Standard Ortgang Shingle</t>
  </si>
  <si>
    <t>3-BBC</t>
  </si>
  <si>
    <t>Traufblech</t>
  </si>
  <si>
    <t>0-EA</t>
  </si>
  <si>
    <t>iPanel Startprofil</t>
  </si>
  <si>
    <t>I-EA</t>
  </si>
  <si>
    <t>Shingle Starterprofil</t>
  </si>
  <si>
    <t>3-EA</t>
  </si>
  <si>
    <t>1050x265</t>
  </si>
  <si>
    <t>1300x160</t>
  </si>
  <si>
    <t>1300x205</t>
  </si>
  <si>
    <t>1300x350</t>
  </si>
  <si>
    <t>1300x260</t>
  </si>
  <si>
    <t>410x290</t>
  </si>
  <si>
    <t>1100x290</t>
  </si>
  <si>
    <t>1300x230</t>
  </si>
  <si>
    <t>1300x130</t>
  </si>
  <si>
    <t>357x162</t>
  </si>
  <si>
    <t>300x203</t>
  </si>
  <si>
    <t>20x203</t>
  </si>
  <si>
    <t>1195x203</t>
  </si>
  <si>
    <t>400x203</t>
  </si>
  <si>
    <t>1245x250</t>
  </si>
  <si>
    <t>Kappleiste</t>
  </si>
  <si>
    <t>0-EF</t>
  </si>
  <si>
    <t>1300x100</t>
  </si>
  <si>
    <t>Anschlussblech</t>
  </si>
  <si>
    <t>0-CF</t>
  </si>
  <si>
    <t>Standard Wandanschluss</t>
  </si>
  <si>
    <t>0-SWF.S</t>
  </si>
  <si>
    <t>1100x210</t>
  </si>
  <si>
    <t>Wandanschluss</t>
  </si>
  <si>
    <t>0-SWF.L</t>
  </si>
  <si>
    <t>0-SWF.R</t>
  </si>
  <si>
    <t>Tafelplatte    1370x450</t>
  </si>
  <si>
    <t>0-FS</t>
  </si>
  <si>
    <t>XL Tafelplatte 2000x455</t>
  </si>
  <si>
    <t>0-FS.xl</t>
  </si>
  <si>
    <t>wie Dachplatten</t>
  </si>
  <si>
    <t>0-VA</t>
  </si>
  <si>
    <t>0-VA.SC</t>
  </si>
  <si>
    <t>Kehlblech (flach)</t>
  </si>
  <si>
    <t>Scan Kehlblech (vertieft)</t>
  </si>
  <si>
    <t>Sanitärlüfter 120</t>
  </si>
  <si>
    <t>1370x450</t>
  </si>
  <si>
    <t>X-HV.110</t>
  </si>
  <si>
    <t>Dachlüfter RV75</t>
  </si>
  <si>
    <t>Rohrdurchgang</t>
  </si>
  <si>
    <t>Solardurchgang</t>
  </si>
  <si>
    <t>Laufroststütze</t>
  </si>
  <si>
    <t>verzinkt</t>
  </si>
  <si>
    <t>Schneefanghalter</t>
  </si>
  <si>
    <t>Alu</t>
  </si>
  <si>
    <t>DF Schraubnägel    200pcs/Coil</t>
  </si>
  <si>
    <t>Lose Nägel    5kg Box</t>
  </si>
  <si>
    <t xml:space="preserve">91-xxx-SCREW.50.5.G </t>
  </si>
  <si>
    <r>
      <t xml:space="preserve">Schrauben ROOFTG    </t>
    </r>
    <r>
      <rPr>
        <b/>
        <sz val="11"/>
        <color rgb="FFFF0000"/>
        <rFont val="Calibri"/>
        <family val="2"/>
        <scheme val="minor"/>
      </rPr>
      <t>NEU</t>
    </r>
    <r>
      <rPr>
        <sz val="11"/>
        <color theme="1"/>
        <rFont val="Calibri"/>
        <family val="2"/>
        <scheme val="minor"/>
      </rPr>
      <t>300pcs/Box</t>
    </r>
  </si>
  <si>
    <r>
      <t xml:space="preserve">Schrauben ROOFTG    </t>
    </r>
    <r>
      <rPr>
        <b/>
        <sz val="11"/>
        <color rgb="FFFF0000"/>
        <rFont val="Calibri"/>
        <family val="2"/>
        <scheme val="minor"/>
      </rPr>
      <t>NEU</t>
    </r>
    <r>
      <rPr>
        <sz val="11"/>
        <color theme="1"/>
        <rFont val="Calibri"/>
        <family val="2"/>
        <scheme val="minor"/>
      </rPr>
      <t>500pcs/Box</t>
    </r>
  </si>
  <si>
    <t xml:space="preserve">50 mm inkl. 2 Bits </t>
  </si>
  <si>
    <t xml:space="preserve">35 mm inkl. 2 Bits </t>
  </si>
  <si>
    <t xml:space="preserve">91-xxx-SCREW.35.5.G </t>
  </si>
  <si>
    <t>Reparatursatz Quarz</t>
  </si>
  <si>
    <t>3S4-BRB-PA</t>
  </si>
  <si>
    <t>BRAUN-SCHWARZ</t>
  </si>
  <si>
    <t>COAL=SCHWARZ</t>
  </si>
  <si>
    <t>36-COF-PA  auf Anfrage</t>
  </si>
  <si>
    <t>36-GRE-PA auf Anfrage</t>
  </si>
  <si>
    <t>ZUBEHÖR First</t>
  </si>
  <si>
    <t>ZUBEHÖR Ortgang</t>
  </si>
  <si>
    <t>ZUBEHÖR Traufe</t>
  </si>
  <si>
    <t>ZUBEHÖR Anschluss</t>
  </si>
  <si>
    <t>ZUBEHÖR Tafelplatte</t>
  </si>
  <si>
    <t>ZUBEHÖR Kehle</t>
  </si>
  <si>
    <t>ZUBEHÖR Durchgang</t>
  </si>
  <si>
    <t>ZUBEHÖR Stützen</t>
  </si>
  <si>
    <t>ZUBEHÖR Befestigung</t>
  </si>
  <si>
    <t>ZUBEHÖR Reparatur</t>
  </si>
  <si>
    <t>Sonstiges</t>
  </si>
  <si>
    <t>Schwarz</t>
  </si>
  <si>
    <t>Rot</t>
  </si>
  <si>
    <t>91-NLS-BLA</t>
  </si>
  <si>
    <t>91-NLS-RED</t>
  </si>
  <si>
    <t>Metrotile iPanel</t>
  </si>
  <si>
    <t>Schiefer</t>
  </si>
  <si>
    <t>Coal-Schwarz</t>
  </si>
  <si>
    <t>Schiefer granuliert</t>
  </si>
  <si>
    <t>Schwarz granuliert</t>
  </si>
  <si>
    <t>I6-CBL-PA</t>
  </si>
  <si>
    <t>I4-TCH-PA</t>
  </si>
  <si>
    <t>Metrotile iShingle</t>
  </si>
  <si>
    <t>I4-TCH-PA.SH</t>
  </si>
  <si>
    <t>I6-CBL-PA.SH</t>
  </si>
  <si>
    <t>Metrotile iSlate</t>
  </si>
  <si>
    <t>I4-TCH-PA.SL</t>
  </si>
  <si>
    <t>I6-CBL-PA.SL</t>
  </si>
  <si>
    <t>Metrotile iShake</t>
  </si>
  <si>
    <t>I6-COF-PA.SK</t>
  </si>
  <si>
    <t>T4-BRO-PA</t>
  </si>
  <si>
    <t>T4-TER-PA</t>
  </si>
  <si>
    <t>T4-TCH-PA</t>
  </si>
  <si>
    <t>Metrotile X Bond matt</t>
  </si>
  <si>
    <t>Metrotile X Bond hochglanz</t>
  </si>
  <si>
    <t>Bordeaux</t>
  </si>
  <si>
    <t>T2-BOR-PA</t>
  </si>
  <si>
    <t>Grün</t>
  </si>
  <si>
    <t>T2-GRE-PA</t>
  </si>
  <si>
    <t>T2-TBL-PA</t>
  </si>
  <si>
    <t>T2-TCH-PA</t>
  </si>
  <si>
    <t>Metrotile doppelte X Bond ACO</t>
  </si>
  <si>
    <t>T4T-TCH-PA</t>
  </si>
  <si>
    <t>T4T-TER-PA</t>
  </si>
  <si>
    <t>T4T-BRO-PA</t>
  </si>
  <si>
    <t>16-TER-PA</t>
  </si>
  <si>
    <t>16-CBL-PA</t>
  </si>
  <si>
    <t>13-CHA-PA</t>
  </si>
  <si>
    <t xml:space="preserve">16-COF-PA </t>
  </si>
  <si>
    <t>Metrotile Bond  (granuliert)</t>
  </si>
  <si>
    <t>D46-TER-PA</t>
  </si>
  <si>
    <t>D46-TBL-PA</t>
  </si>
  <si>
    <t>SCHWARZ</t>
  </si>
  <si>
    <t>D46-TCH-PA</t>
  </si>
  <si>
    <t>D46-CBL-PA</t>
  </si>
  <si>
    <t>Metrotile Mistral</t>
  </si>
  <si>
    <t>M4-TER-PA</t>
  </si>
  <si>
    <t>M4-TBL-PA</t>
  </si>
  <si>
    <t>M4-TCH-PA</t>
  </si>
  <si>
    <t>Metrotile Villa  (granuliert)</t>
  </si>
  <si>
    <t>16-COF-PA</t>
  </si>
  <si>
    <t>Granuliert</t>
  </si>
  <si>
    <t>M6-CBL-PA</t>
  </si>
  <si>
    <t>Terracotta</t>
  </si>
  <si>
    <t>M6-TER-PA</t>
  </si>
  <si>
    <t>M6-COF-PA</t>
  </si>
  <si>
    <t>33-CHA-PA</t>
  </si>
  <si>
    <t>34-TBL-PA</t>
  </si>
  <si>
    <t>0-3AR</t>
  </si>
  <si>
    <t>X-RV.75</t>
  </si>
  <si>
    <t>X-GS.Multi</t>
  </si>
  <si>
    <t>X-TT.69</t>
  </si>
  <si>
    <t>Zubehör für Schieferdächer</t>
  </si>
  <si>
    <t>91-BLA-SCREW.NAIL.16D</t>
  </si>
  <si>
    <t>91-RED-SCREW.NAIL.16D</t>
  </si>
  <si>
    <t>xx-xxx-RK.STIFT.50</t>
  </si>
  <si>
    <t>Reparatursatz prestige  50ml</t>
  </si>
  <si>
    <t>Reparatursatz Quarz  300ml</t>
  </si>
  <si>
    <t>xx-xxx-RK.L</t>
  </si>
  <si>
    <t>I4-TBL-PA</t>
  </si>
  <si>
    <t>I3-CHA-PA</t>
  </si>
  <si>
    <t>I4-TBL-PA.SH</t>
  </si>
  <si>
    <t>I3-CHA-PA.SH</t>
  </si>
  <si>
    <t>I4-TBL-PA.SL</t>
  </si>
  <si>
    <t>I3-CHA-PA.SL</t>
  </si>
  <si>
    <t>Lattenabstand 250 mm bzw. auf Schalung</t>
  </si>
  <si>
    <t>auf Schalung</t>
  </si>
  <si>
    <t>Pultfirst</t>
  </si>
  <si>
    <t>0-MPR</t>
  </si>
  <si>
    <t>1355 x 145</t>
  </si>
  <si>
    <t>xx-xxx-RK</t>
  </si>
  <si>
    <t>T4-TBL-PA</t>
  </si>
  <si>
    <t>T4T-TBL-PA</t>
  </si>
  <si>
    <t>Zubehör z.B. Flender</t>
  </si>
  <si>
    <t>91-000-894400</t>
  </si>
  <si>
    <t>Verpackungseinheit 360 Stck./Palette     Lattenabstand 371mm</t>
  </si>
  <si>
    <t>Verpackungseinheit 400 Stck./Palette     Lattenabstand 367mm</t>
  </si>
  <si>
    <t>M3-CHA-PA</t>
  </si>
  <si>
    <t>Verpackungseinheit 360 Stck./Palette     Lattenabstand 368mm</t>
  </si>
  <si>
    <t>nicht für VILLA</t>
  </si>
  <si>
    <t>Metrotile Qube Prestige</t>
  </si>
  <si>
    <t>Metrotile Qube ACO</t>
  </si>
  <si>
    <t>D4T-TER-PA</t>
  </si>
  <si>
    <t>D4T-TBL-PA</t>
  </si>
  <si>
    <t>D4T-TCH-PA</t>
  </si>
  <si>
    <t>D4T-BOR-PA</t>
  </si>
  <si>
    <t>1280x290</t>
  </si>
  <si>
    <t>0-EC.AR.130</t>
  </si>
  <si>
    <t>EndkappeV- First 130</t>
  </si>
  <si>
    <t>nur Quarz</t>
  </si>
  <si>
    <t>Y-15-30 Verbindungsstück 130</t>
  </si>
  <si>
    <t>0-AR.130.Y15-30</t>
  </si>
  <si>
    <t>Y-30-45 Verbindungsstück 130</t>
  </si>
  <si>
    <t>0-AR.130.Y30-45</t>
  </si>
  <si>
    <t>0-EA.25</t>
  </si>
  <si>
    <t>1250x205</t>
  </si>
  <si>
    <t>D-SWF.L.SC.NO</t>
  </si>
  <si>
    <t>D-SWF.R.SC.NO</t>
  </si>
  <si>
    <t>Metrotile Shingle Quarz</t>
  </si>
  <si>
    <t>Metrotile Shingle Quarz Antik</t>
  </si>
  <si>
    <t>Verpackungseinheit Quarz 256 Stck./Palette  bei Prestige 400 Stck./Palette</t>
  </si>
  <si>
    <t>Metrotile Qube Quarz</t>
  </si>
  <si>
    <t>Bitte beachten Sie, dass dieses Tool zu den unterschiedlichen Produkten mehrere Arbeitsblätter beinhaltet!</t>
  </si>
  <si>
    <t>Suchen Sie in der unteren Arbeitsleiste das gewünschte Produkt aus und dann können Sie mit dem Arbeitsblatt arbeiten.</t>
  </si>
  <si>
    <t>ANTHRAZIT/GRAU MATT</t>
  </si>
  <si>
    <t>TERRACOTTA MATT</t>
  </si>
  <si>
    <t>CAFE/Braun</t>
  </si>
  <si>
    <t>Cafe/braun</t>
  </si>
  <si>
    <t>CAFE/braun</t>
  </si>
  <si>
    <t>ANTHRAZIT/GRAU</t>
  </si>
  <si>
    <t>BORDEAUX</t>
  </si>
  <si>
    <t>Verpackungseinheit 300 Stck./Palette     Lattenabstand 367mm</t>
  </si>
  <si>
    <t>Verpackungseinheit 400 Stck./Palette     Lattenabstand 367mm granuliert und 369mm prestige</t>
  </si>
  <si>
    <t>Verpackungseinheit 300 Stck./Palette bei Quarz 320 Stck.      Lattenabstand 321mm bei Quarz 320mm</t>
  </si>
  <si>
    <t>Verpackungseinheiten jeweils 420 Stck./Palette</t>
  </si>
  <si>
    <t>Verpackungseinheit Quarz 256 Stck./Palette  bei Prestige 260 Stck./Palette</t>
  </si>
  <si>
    <t xml:space="preserve">Verpackungseinheit 256 Stck./Palette  </t>
  </si>
  <si>
    <t>Dachhaken</t>
  </si>
  <si>
    <t>91-000-SAFETY.HOOK</t>
  </si>
  <si>
    <t>0-RB.205.Y30-45</t>
  </si>
  <si>
    <t>Berechnungstool mit aktuellen Bruttopreisen ab 15.10.2022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</si>
</sst>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2" x14ac:knownFonts="1">
    <font>
      <sz val="11"/>
      <color theme="1"/>
      <name val="Calibri"/>
      <family val="2"/>
      <scheme val="minor"/>
    </font>
    <font>
      <b/>
      <sz val="11"/>
      <color theme="1"/>
      <name val="Calibri"/>
      <family val="2"/>
      <scheme val="minor"/>
    </font>
    <font>
      <sz val="20"/>
      <color theme="1"/>
      <name val="Calibri"/>
      <family val="2"/>
      <scheme val="minor"/>
    </font>
    <font>
      <b/>
      <sz val="12"/>
      <color theme="1"/>
      <name val="Calibri"/>
      <family val="2"/>
      <scheme val="minor"/>
    </font>
    <font>
      <sz val="11"/>
      <name val="Calibri"/>
      <family val="2"/>
      <scheme val="minor"/>
    </font>
    <font>
      <u/>
      <sz val="11"/>
      <color theme="10"/>
      <name val="Calibri"/>
      <family val="2"/>
      <scheme val="minor"/>
    </font>
    <font>
      <i/>
      <sz val="11"/>
      <color theme="1"/>
      <name val="Calibri"/>
      <family val="2"/>
      <scheme val="minor"/>
    </font>
    <font>
      <sz val="8"/>
      <name val="Calibri"/>
      <family val="2"/>
      <scheme val="minor"/>
    </font>
    <font>
      <sz val="10"/>
      <name val="Arial"/>
      <family val="2"/>
    </font>
    <font>
      <sz val="11"/>
      <color rgb="FFFF0000"/>
      <name val="Calibri"/>
      <family val="2"/>
      <scheme val="minor"/>
    </font>
    <font>
      <b/>
      <sz val="11"/>
      <color rgb="FFFF0000"/>
      <name val="Calibri"/>
      <family val="2"/>
      <scheme val="minor"/>
    </font>
    <font>
      <b/>
      <sz val="18"/>
      <color theme="1"/>
      <name val="Calibri"/>
      <family val="2"/>
      <scheme val="minor"/>
    </font>
  </fonts>
  <fills count="10">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00B0F0"/>
        <bgColor indexed="64"/>
      </patternFill>
    </fill>
    <fill>
      <patternFill patternType="solid">
        <fgColor theme="9"/>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0" fontId="8" fillId="0" borderId="0"/>
    <xf numFmtId="0" fontId="5" fillId="0" borderId="0" applyNumberFormat="0" applyFill="0" applyBorder="0" applyAlignment="0" applyProtection="0"/>
  </cellStyleXfs>
  <cellXfs count="187">
    <xf numFmtId="0" fontId="0" fillId="0" borderId="0" xfId="0"/>
    <xf numFmtId="0" fontId="1" fillId="0" borderId="0" xfId="0" applyFont="1"/>
    <xf numFmtId="0" fontId="0" fillId="0" borderId="3" xfId="0" applyBorder="1"/>
    <xf numFmtId="2" fontId="0" fillId="0" borderId="0" xfId="0" applyNumberFormat="1"/>
    <xf numFmtId="2" fontId="0" fillId="0" borderId="0" xfId="0" applyNumberFormat="1" applyBorder="1"/>
    <xf numFmtId="2" fontId="0" fillId="0" borderId="3" xfId="0" applyNumberFormat="1" applyBorder="1"/>
    <xf numFmtId="4" fontId="0" fillId="0" borderId="0" xfId="0" applyNumberFormat="1"/>
    <xf numFmtId="0" fontId="0" fillId="0" borderId="1" xfId="0" applyBorder="1"/>
    <xf numFmtId="2" fontId="0" fillId="0" borderId="1" xfId="0" applyNumberFormat="1" applyBorder="1"/>
    <xf numFmtId="4" fontId="0" fillId="0" borderId="1" xfId="0" applyNumberFormat="1" applyBorder="1"/>
    <xf numFmtId="3" fontId="0" fillId="0" borderId="0" xfId="0" applyNumberFormat="1" applyAlignment="1">
      <alignment horizontal="center"/>
    </xf>
    <xf numFmtId="4" fontId="0" fillId="0" borderId="0" xfId="0" applyNumberFormat="1" applyAlignment="1">
      <alignment horizontal="center"/>
    </xf>
    <xf numFmtId="1" fontId="0" fillId="0" borderId="0" xfId="0" applyNumberFormat="1" applyAlignment="1">
      <alignment horizontal="center"/>
    </xf>
    <xf numFmtId="1" fontId="0" fillId="0" borderId="0" xfId="0" applyNumberFormat="1" applyBorder="1" applyAlignment="1">
      <alignment horizontal="center"/>
    </xf>
    <xf numFmtId="4" fontId="1" fillId="0" borderId="1" xfId="0" applyNumberFormat="1" applyFont="1" applyBorder="1"/>
    <xf numFmtId="0" fontId="0" fillId="0" borderId="2" xfId="0" applyBorder="1"/>
    <xf numFmtId="1" fontId="1" fillId="2" borderId="5" xfId="0" applyNumberFormat="1" applyFont="1" applyFill="1" applyBorder="1" applyAlignment="1">
      <alignment horizontal="center"/>
    </xf>
    <xf numFmtId="0" fontId="0" fillId="3" borderId="1" xfId="0" applyFill="1" applyBorder="1"/>
    <xf numFmtId="4" fontId="0" fillId="3" borderId="1" xfId="0" applyNumberFormat="1" applyFill="1" applyBorder="1"/>
    <xf numFmtId="4" fontId="0" fillId="3" borderId="1" xfId="0" applyNumberFormat="1" applyFill="1" applyBorder="1" applyAlignment="1">
      <alignment horizontal="center"/>
    </xf>
    <xf numFmtId="3" fontId="0" fillId="3" borderId="1" xfId="0" applyNumberFormat="1" applyFill="1" applyBorder="1" applyAlignment="1">
      <alignment horizontal="center"/>
    </xf>
    <xf numFmtId="2" fontId="0" fillId="3" borderId="1" xfId="0" applyNumberFormat="1" applyFill="1" applyBorder="1"/>
    <xf numFmtId="1" fontId="0" fillId="3" borderId="1" xfId="0" applyNumberFormat="1" applyFill="1" applyBorder="1" applyAlignment="1">
      <alignment horizontal="center"/>
    </xf>
    <xf numFmtId="0" fontId="3" fillId="0" borderId="0" xfId="0" applyFont="1" applyFill="1" applyBorder="1"/>
    <xf numFmtId="0" fontId="4" fillId="3" borderId="1" xfId="0" applyFont="1" applyFill="1" applyBorder="1"/>
    <xf numFmtId="4" fontId="4" fillId="3" borderId="1" xfId="0" applyNumberFormat="1" applyFont="1" applyFill="1" applyBorder="1"/>
    <xf numFmtId="2" fontId="4" fillId="3" borderId="1" xfId="0" applyNumberFormat="1" applyFont="1" applyFill="1" applyBorder="1"/>
    <xf numFmtId="0" fontId="0" fillId="0" borderId="0" xfId="0" applyBorder="1"/>
    <xf numFmtId="4" fontId="0" fillId="0" borderId="0" xfId="0" applyNumberFormat="1" applyBorder="1"/>
    <xf numFmtId="4" fontId="0" fillId="0" borderId="0" xfId="0" applyNumberFormat="1" applyBorder="1" applyAlignment="1">
      <alignment horizontal="center"/>
    </xf>
    <xf numFmtId="3" fontId="0" fillId="0" borderId="0" xfId="0" applyNumberFormat="1" applyBorder="1" applyAlignment="1">
      <alignment horizontal="center"/>
    </xf>
    <xf numFmtId="0" fontId="2" fillId="0" borderId="0" xfId="0" applyFont="1" applyBorder="1"/>
    <xf numFmtId="14" fontId="3" fillId="0" borderId="0" xfId="0" applyNumberFormat="1" applyFont="1" applyBorder="1"/>
    <xf numFmtId="4" fontId="0" fillId="0" borderId="0" xfId="0" applyNumberFormat="1" applyBorder="1" applyAlignment="1">
      <alignment horizontal="right"/>
    </xf>
    <xf numFmtId="2" fontId="0" fillId="0" borderId="0" xfId="0" applyNumberFormat="1" applyBorder="1" applyAlignment="1">
      <alignment horizontal="right"/>
    </xf>
    <xf numFmtId="1" fontId="0" fillId="0" borderId="0" xfId="0" applyNumberFormat="1" applyBorder="1"/>
    <xf numFmtId="0" fontId="5" fillId="0" borderId="0" xfId="2" applyBorder="1"/>
    <xf numFmtId="0" fontId="1" fillId="0" borderId="0" xfId="0" applyFont="1" applyBorder="1"/>
    <xf numFmtId="44" fontId="0" fillId="3" borderId="1" xfId="0" applyNumberFormat="1" applyFill="1" applyBorder="1"/>
    <xf numFmtId="4" fontId="0" fillId="3" borderId="0" xfId="0" applyNumberFormat="1" applyFill="1" applyBorder="1"/>
    <xf numFmtId="44" fontId="0" fillId="3" borderId="0" xfId="0" applyNumberFormat="1" applyFill="1" applyBorder="1"/>
    <xf numFmtId="1" fontId="0" fillId="3" borderId="0" xfId="0" applyNumberFormat="1" applyFill="1" applyBorder="1" applyAlignment="1">
      <alignment horizontal="center"/>
    </xf>
    <xf numFmtId="0" fontId="4" fillId="0" borderId="1" xfId="0" applyFont="1" applyBorder="1"/>
    <xf numFmtId="4" fontId="0" fillId="3" borderId="7" xfId="0" applyNumberFormat="1" applyFill="1" applyBorder="1"/>
    <xf numFmtId="3" fontId="0" fillId="3" borderId="0" xfId="0" applyNumberFormat="1" applyFill="1" applyBorder="1" applyAlignment="1">
      <alignment horizontal="center"/>
    </xf>
    <xf numFmtId="0" fontId="1" fillId="4" borderId="4" xfId="0" applyFont="1" applyFill="1" applyBorder="1"/>
    <xf numFmtId="0" fontId="1" fillId="4" borderId="5" xfId="0" applyFont="1" applyFill="1" applyBorder="1" applyAlignment="1">
      <alignment horizontal="center"/>
    </xf>
    <xf numFmtId="4" fontId="1" fillId="4" borderId="5" xfId="0" applyNumberFormat="1" applyFont="1" applyFill="1" applyBorder="1" applyAlignment="1">
      <alignment horizontal="center"/>
    </xf>
    <xf numFmtId="3" fontId="1" fillId="4" borderId="5" xfId="0" applyNumberFormat="1" applyFont="1" applyFill="1" applyBorder="1" applyAlignment="1">
      <alignment horizontal="center"/>
    </xf>
    <xf numFmtId="2" fontId="1" fillId="4" borderId="5" xfId="0" applyNumberFormat="1" applyFont="1" applyFill="1" applyBorder="1" applyAlignment="1">
      <alignment horizontal="center"/>
    </xf>
    <xf numFmtId="4" fontId="1" fillId="4" borderId="6" xfId="0" applyNumberFormat="1" applyFont="1" applyFill="1" applyBorder="1" applyAlignment="1">
      <alignment horizontal="center"/>
    </xf>
    <xf numFmtId="4" fontId="0" fillId="0" borderId="8" xfId="0" applyNumberFormat="1" applyBorder="1"/>
    <xf numFmtId="0" fontId="4" fillId="0" borderId="1" xfId="1" applyFont="1" applyBorder="1" applyAlignment="1">
      <alignment horizontal="left" vertical="center"/>
    </xf>
    <xf numFmtId="44" fontId="0" fillId="3" borderId="8" xfId="0" applyNumberFormat="1" applyFill="1" applyBorder="1"/>
    <xf numFmtId="4" fontId="0" fillId="3" borderId="7" xfId="0" applyNumberFormat="1" applyFill="1" applyBorder="1" applyAlignment="1">
      <alignment horizontal="center"/>
    </xf>
    <xf numFmtId="1" fontId="0" fillId="3" borderId="7" xfId="0" applyNumberFormat="1" applyFill="1" applyBorder="1" applyAlignment="1">
      <alignment horizontal="center"/>
    </xf>
    <xf numFmtId="2" fontId="0" fillId="3" borderId="7" xfId="0" applyNumberFormat="1" applyFill="1" applyBorder="1"/>
    <xf numFmtId="4" fontId="0" fillId="3" borderId="8" xfId="0" applyNumberFormat="1" applyFill="1" applyBorder="1"/>
    <xf numFmtId="0" fontId="1" fillId="4" borderId="2" xfId="0" applyFont="1" applyFill="1" applyBorder="1"/>
    <xf numFmtId="0" fontId="0" fillId="4" borderId="8" xfId="0" applyFill="1" applyBorder="1"/>
    <xf numFmtId="4" fontId="0" fillId="4" borderId="8" xfId="0" applyNumberFormat="1" applyFill="1" applyBorder="1"/>
    <xf numFmtId="4" fontId="0" fillId="4" borderId="8" xfId="0" applyNumberFormat="1" applyFill="1" applyBorder="1" applyAlignment="1">
      <alignment horizontal="center"/>
    </xf>
    <xf numFmtId="3" fontId="0" fillId="4" borderId="8" xfId="0" applyNumberFormat="1" applyFill="1" applyBorder="1" applyAlignment="1">
      <alignment horizontal="center"/>
    </xf>
    <xf numFmtId="2" fontId="0" fillId="4" borderId="8" xfId="0" applyNumberFormat="1" applyFill="1" applyBorder="1"/>
    <xf numFmtId="1" fontId="0" fillId="4" borderId="8" xfId="0" applyNumberFormat="1" applyFill="1" applyBorder="1" applyAlignment="1">
      <alignment horizontal="center"/>
    </xf>
    <xf numFmtId="4" fontId="0" fillId="4" borderId="9" xfId="0" applyNumberFormat="1" applyFill="1" applyBorder="1"/>
    <xf numFmtId="0" fontId="4" fillId="0" borderId="0" xfId="1" applyFont="1" applyBorder="1" applyAlignment="1">
      <alignment horizontal="left" vertical="center"/>
    </xf>
    <xf numFmtId="4" fontId="0" fillId="3" borderId="0" xfId="0" applyNumberFormat="1" applyFill="1" applyBorder="1" applyAlignment="1">
      <alignment horizontal="center"/>
    </xf>
    <xf numFmtId="2" fontId="0" fillId="3" borderId="0" xfId="0" applyNumberFormat="1" applyFill="1" applyBorder="1"/>
    <xf numFmtId="0" fontId="6" fillId="3" borderId="1" xfId="0" applyFont="1" applyFill="1" applyBorder="1"/>
    <xf numFmtId="0" fontId="0" fillId="0" borderId="10" xfId="0" applyBorder="1"/>
    <xf numFmtId="0" fontId="0" fillId="3" borderId="10" xfId="0" applyFill="1" applyBorder="1"/>
    <xf numFmtId="0" fontId="0" fillId="3" borderId="2" xfId="0" applyFill="1" applyBorder="1"/>
    <xf numFmtId="0" fontId="0" fillId="0" borderId="7" xfId="0" applyBorder="1"/>
    <xf numFmtId="0" fontId="0" fillId="3" borderId="11" xfId="0" applyFill="1" applyBorder="1"/>
    <xf numFmtId="0" fontId="0" fillId="3" borderId="12" xfId="0" applyFill="1" applyBorder="1"/>
    <xf numFmtId="0" fontId="0" fillId="3" borderId="7" xfId="0" applyFill="1" applyBorder="1"/>
    <xf numFmtId="0" fontId="0" fillId="0" borderId="14" xfId="0" applyBorder="1"/>
    <xf numFmtId="0" fontId="0" fillId="0" borderId="8" xfId="0" applyBorder="1"/>
    <xf numFmtId="0" fontId="4" fillId="3" borderId="3" xfId="1" applyFont="1" applyFill="1" applyBorder="1" applyAlignment="1">
      <alignment horizontal="left" vertical="center"/>
    </xf>
    <xf numFmtId="0" fontId="4" fillId="3" borderId="13" xfId="1" applyFont="1" applyFill="1" applyBorder="1" applyAlignment="1">
      <alignment horizontal="left" vertical="center"/>
    </xf>
    <xf numFmtId="0" fontId="0" fillId="3" borderId="0" xfId="0" applyFill="1"/>
    <xf numFmtId="0" fontId="4" fillId="0" borderId="0" xfId="1" applyFont="1" applyAlignment="1">
      <alignment horizontal="left" vertical="center"/>
    </xf>
    <xf numFmtId="0" fontId="8" fillId="3" borderId="1" xfId="1" applyFill="1" applyBorder="1" applyAlignment="1">
      <alignment horizontal="left" vertical="center"/>
    </xf>
    <xf numFmtId="44" fontId="0" fillId="3" borderId="10" xfId="0" applyNumberFormat="1" applyFill="1" applyBorder="1"/>
    <xf numFmtId="44" fontId="0" fillId="3" borderId="7" xfId="0" applyNumberFormat="1" applyFill="1" applyBorder="1"/>
    <xf numFmtId="44" fontId="0" fillId="3" borderId="3" xfId="0" applyNumberFormat="1" applyFill="1" applyBorder="1"/>
    <xf numFmtId="44" fontId="0" fillId="3" borderId="13" xfId="0" applyNumberFormat="1" applyFill="1" applyBorder="1"/>
    <xf numFmtId="44" fontId="0" fillId="0" borderId="1" xfId="0" applyNumberFormat="1" applyBorder="1"/>
    <xf numFmtId="0" fontId="0" fillId="0" borderId="11" xfId="0" applyBorder="1"/>
    <xf numFmtId="0" fontId="0" fillId="0" borderId="15" xfId="0" applyBorder="1"/>
    <xf numFmtId="0" fontId="0" fillId="0" borderId="12" xfId="0" applyBorder="1"/>
    <xf numFmtId="0" fontId="0" fillId="0" borderId="13" xfId="0" applyBorder="1"/>
    <xf numFmtId="0" fontId="0" fillId="3" borderId="1" xfId="0" applyFill="1" applyBorder="1" applyAlignment="1">
      <alignment horizontal="left"/>
    </xf>
    <xf numFmtId="44" fontId="0" fillId="0" borderId="3" xfId="0" applyNumberFormat="1" applyBorder="1"/>
    <xf numFmtId="44" fontId="0" fillId="0" borderId="13" xfId="0" applyNumberFormat="1" applyBorder="1"/>
    <xf numFmtId="44" fontId="0" fillId="0" borderId="12" xfId="0" applyNumberFormat="1" applyBorder="1"/>
    <xf numFmtId="1" fontId="0" fillId="3" borderId="14" xfId="0" applyNumberFormat="1" applyFill="1" applyBorder="1" applyAlignment="1">
      <alignment horizontal="center"/>
    </xf>
    <xf numFmtId="2" fontId="0" fillId="0" borderId="10" xfId="0" applyNumberFormat="1" applyBorder="1"/>
    <xf numFmtId="4" fontId="0" fillId="0" borderId="10" xfId="0" applyNumberFormat="1" applyBorder="1"/>
    <xf numFmtId="2" fontId="0" fillId="0" borderId="7" xfId="0" applyNumberFormat="1" applyBorder="1"/>
    <xf numFmtId="4" fontId="0" fillId="0" borderId="7" xfId="0" applyNumberFormat="1" applyBorder="1"/>
    <xf numFmtId="4" fontId="0" fillId="3" borderId="10" xfId="0" applyNumberFormat="1" applyFill="1" applyBorder="1"/>
    <xf numFmtId="4" fontId="0" fillId="3" borderId="10" xfId="0" applyNumberFormat="1" applyFill="1" applyBorder="1" applyAlignment="1">
      <alignment horizontal="center"/>
    </xf>
    <xf numFmtId="3" fontId="0" fillId="3" borderId="10" xfId="0" applyNumberFormat="1" applyFill="1" applyBorder="1" applyAlignment="1">
      <alignment horizontal="center"/>
    </xf>
    <xf numFmtId="0" fontId="0" fillId="3" borderId="14" xfId="0" applyFill="1" applyBorder="1"/>
    <xf numFmtId="4" fontId="0" fillId="3" borderId="8" xfId="0" applyNumberFormat="1" applyFill="1" applyBorder="1" applyAlignment="1">
      <alignment horizontal="center"/>
    </xf>
    <xf numFmtId="1" fontId="0" fillId="3" borderId="8" xfId="0" applyNumberFormat="1" applyFill="1" applyBorder="1" applyAlignment="1">
      <alignment horizontal="center"/>
    </xf>
    <xf numFmtId="2" fontId="0" fillId="0" borderId="8" xfId="0" applyNumberFormat="1" applyBorder="1"/>
    <xf numFmtId="4" fontId="0" fillId="0" borderId="9" xfId="0" applyNumberFormat="1" applyBorder="1"/>
    <xf numFmtId="0" fontId="4" fillId="0" borderId="3" xfId="1" applyFont="1" applyBorder="1" applyAlignment="1">
      <alignment horizontal="left" vertical="center"/>
    </xf>
    <xf numFmtId="4" fontId="0" fillId="3" borderId="3" xfId="0" applyNumberFormat="1" applyFill="1" applyBorder="1"/>
    <xf numFmtId="4" fontId="0" fillId="3" borderId="3" xfId="0" applyNumberFormat="1" applyFill="1" applyBorder="1" applyAlignment="1">
      <alignment horizontal="center"/>
    </xf>
    <xf numFmtId="3" fontId="0" fillId="3" borderId="3" xfId="0" applyNumberFormat="1" applyFill="1" applyBorder="1" applyAlignment="1">
      <alignment horizontal="center"/>
    </xf>
    <xf numFmtId="1" fontId="0" fillId="3" borderId="3" xfId="0" applyNumberFormat="1" applyFill="1" applyBorder="1" applyAlignment="1">
      <alignment horizontal="center"/>
    </xf>
    <xf numFmtId="4" fontId="0" fillId="0" borderId="16" xfId="0" applyNumberFormat="1" applyBorder="1"/>
    <xf numFmtId="4" fontId="0" fillId="0" borderId="18" xfId="0" applyNumberFormat="1" applyBorder="1"/>
    <xf numFmtId="0" fontId="4" fillId="0" borderId="13" xfId="1" applyFont="1" applyBorder="1" applyAlignment="1">
      <alignment horizontal="left" vertical="center"/>
    </xf>
    <xf numFmtId="4" fontId="0" fillId="3" borderId="13" xfId="0" applyNumberFormat="1" applyFill="1" applyBorder="1"/>
    <xf numFmtId="4" fontId="0" fillId="3" borderId="13" xfId="0" applyNumberFormat="1" applyFill="1" applyBorder="1" applyAlignment="1">
      <alignment horizontal="center"/>
    </xf>
    <xf numFmtId="3" fontId="0" fillId="3" borderId="13" xfId="0" applyNumberFormat="1" applyFill="1" applyBorder="1" applyAlignment="1">
      <alignment horizontal="center"/>
    </xf>
    <xf numFmtId="1" fontId="0" fillId="3" borderId="13" xfId="0" applyNumberFormat="1" applyFill="1" applyBorder="1" applyAlignment="1">
      <alignment horizontal="center"/>
    </xf>
    <xf numFmtId="2" fontId="0" fillId="0" borderId="13" xfId="0" applyNumberFormat="1" applyBorder="1"/>
    <xf numFmtId="4" fontId="0" fillId="0" borderId="17" xfId="0" applyNumberFormat="1" applyBorder="1"/>
    <xf numFmtId="44" fontId="0" fillId="0" borderId="0" xfId="0" applyNumberFormat="1" applyBorder="1"/>
    <xf numFmtId="0" fontId="4" fillId="0" borderId="15" xfId="0" applyFont="1" applyBorder="1"/>
    <xf numFmtId="0" fontId="4" fillId="0" borderId="0" xfId="0" applyFont="1" applyBorder="1"/>
    <xf numFmtId="0" fontId="9" fillId="0" borderId="15" xfId="0" applyFont="1" applyBorder="1"/>
    <xf numFmtId="0" fontId="9" fillId="0" borderId="0" xfId="0" applyFont="1" applyBorder="1"/>
    <xf numFmtId="44" fontId="9" fillId="0" borderId="0" xfId="0" applyNumberFormat="1" applyFont="1" applyBorder="1"/>
    <xf numFmtId="0" fontId="4" fillId="0" borderId="10" xfId="0" applyFont="1" applyBorder="1"/>
    <xf numFmtId="0" fontId="4" fillId="0" borderId="14" xfId="0" applyFont="1" applyBorder="1"/>
    <xf numFmtId="0" fontId="9" fillId="0" borderId="14" xfId="0" applyFont="1" applyBorder="1"/>
    <xf numFmtId="0" fontId="0" fillId="3" borderId="3" xfId="0" applyFill="1" applyBorder="1" applyAlignment="1">
      <alignment horizontal="left"/>
    </xf>
    <xf numFmtId="0" fontId="0" fillId="3" borderId="15" xfId="0" applyFill="1" applyBorder="1"/>
    <xf numFmtId="0" fontId="0" fillId="3" borderId="0" xfId="0" applyFill="1" applyBorder="1" applyAlignment="1">
      <alignment horizontal="left"/>
    </xf>
    <xf numFmtId="0" fontId="4" fillId="3" borderId="0" xfId="1" applyFont="1" applyFill="1" applyBorder="1" applyAlignment="1">
      <alignment horizontal="left" vertical="center"/>
    </xf>
    <xf numFmtId="2" fontId="0" fillId="0" borderId="11" xfId="0" applyNumberFormat="1" applyBorder="1"/>
    <xf numFmtId="2" fontId="0" fillId="0" borderId="15" xfId="0" applyNumberFormat="1" applyBorder="1"/>
    <xf numFmtId="2" fontId="1" fillId="0" borderId="1" xfId="0" applyNumberFormat="1" applyFont="1" applyBorder="1"/>
    <xf numFmtId="4" fontId="1" fillId="5" borderId="5" xfId="0" applyNumberFormat="1" applyFont="1" applyFill="1" applyBorder="1" applyAlignment="1">
      <alignment horizontal="center"/>
    </xf>
    <xf numFmtId="0" fontId="0" fillId="3" borderId="0" xfId="0" applyFill="1" applyBorder="1"/>
    <xf numFmtId="0" fontId="0" fillId="3" borderId="3" xfId="0" applyFill="1" applyBorder="1"/>
    <xf numFmtId="4" fontId="0" fillId="0" borderId="3" xfId="0" applyNumberFormat="1" applyBorder="1"/>
    <xf numFmtId="2" fontId="0" fillId="3" borderId="3" xfId="0" applyNumberFormat="1" applyFill="1" applyBorder="1"/>
    <xf numFmtId="4" fontId="0" fillId="3" borderId="16" xfId="0" applyNumberFormat="1" applyFill="1" applyBorder="1"/>
    <xf numFmtId="4" fontId="0" fillId="3" borderId="18" xfId="0" applyNumberFormat="1" applyFill="1" applyBorder="1"/>
    <xf numFmtId="4" fontId="0" fillId="0" borderId="13" xfId="0" applyNumberFormat="1" applyBorder="1"/>
    <xf numFmtId="2" fontId="0" fillId="3" borderId="13" xfId="0" applyNumberFormat="1" applyFill="1" applyBorder="1"/>
    <xf numFmtId="4" fontId="0" fillId="3" borderId="17" xfId="0" applyNumberFormat="1" applyFill="1" applyBorder="1"/>
    <xf numFmtId="0" fontId="0" fillId="3" borderId="13" xfId="0" applyFill="1" applyBorder="1"/>
    <xf numFmtId="0" fontId="0" fillId="0" borderId="15" xfId="0" applyBorder="1" applyAlignment="1">
      <alignment horizontal="right"/>
    </xf>
    <xf numFmtId="0" fontId="0" fillId="3" borderId="12" xfId="0" applyFill="1" applyBorder="1" applyAlignment="1">
      <alignment horizontal="right"/>
    </xf>
    <xf numFmtId="0" fontId="8" fillId="3" borderId="3" xfId="1" applyFill="1" applyBorder="1" applyAlignment="1">
      <alignment horizontal="left" vertical="center"/>
    </xf>
    <xf numFmtId="0" fontId="8" fillId="3" borderId="0" xfId="1" applyFill="1" applyBorder="1" applyAlignment="1">
      <alignment horizontal="left" vertical="center"/>
    </xf>
    <xf numFmtId="0" fontId="8" fillId="3" borderId="13" xfId="1" applyFill="1" applyBorder="1" applyAlignment="1">
      <alignment horizontal="left" vertical="center"/>
    </xf>
    <xf numFmtId="0" fontId="0" fillId="0" borderId="1" xfId="0" applyBorder="1" applyAlignment="1">
      <alignment horizontal="left"/>
    </xf>
    <xf numFmtId="0" fontId="0" fillId="0" borderId="11" xfId="0" applyBorder="1" applyAlignment="1">
      <alignment horizontal="left"/>
    </xf>
    <xf numFmtId="0" fontId="0" fillId="0" borderId="15" xfId="0" applyBorder="1" applyAlignment="1">
      <alignment horizontal="left"/>
    </xf>
    <xf numFmtId="0" fontId="0" fillId="6" borderId="1" xfId="0" applyFill="1" applyBorder="1"/>
    <xf numFmtId="0" fontId="0" fillId="3" borderId="8" xfId="0" applyFill="1" applyBorder="1"/>
    <xf numFmtId="1" fontId="0" fillId="7" borderId="1" xfId="0" applyNumberFormat="1" applyFill="1" applyBorder="1" applyAlignment="1">
      <alignment horizontal="center"/>
    </xf>
    <xf numFmtId="0" fontId="10" fillId="0" borderId="1" xfId="1" applyFont="1" applyBorder="1" applyAlignment="1">
      <alignment horizontal="left" vertical="center"/>
    </xf>
    <xf numFmtId="0" fontId="10" fillId="0" borderId="1" xfId="0" applyFont="1" applyBorder="1"/>
    <xf numFmtId="0" fontId="10" fillId="0" borderId="10" xfId="0" applyFont="1" applyBorder="1"/>
    <xf numFmtId="0" fontId="0" fillId="8" borderId="2" xfId="0" applyFill="1" applyBorder="1"/>
    <xf numFmtId="0" fontId="0" fillId="8" borderId="8" xfId="0" applyFill="1" applyBorder="1"/>
    <xf numFmtId="4" fontId="0" fillId="8" borderId="9" xfId="0" applyNumberFormat="1" applyFill="1" applyBorder="1"/>
    <xf numFmtId="0" fontId="4" fillId="3" borderId="15" xfId="0" applyFont="1" applyFill="1" applyBorder="1"/>
    <xf numFmtId="2" fontId="4" fillId="3" borderId="0" xfId="0" applyNumberFormat="1" applyFont="1" applyFill="1" applyBorder="1"/>
    <xf numFmtId="4" fontId="4" fillId="3" borderId="18" xfId="0" applyNumberFormat="1" applyFont="1" applyFill="1" applyBorder="1"/>
    <xf numFmtId="0" fontId="1" fillId="4" borderId="12" xfId="0" applyFont="1" applyFill="1" applyBorder="1"/>
    <xf numFmtId="0" fontId="0" fillId="4" borderId="13" xfId="0" applyFill="1" applyBorder="1"/>
    <xf numFmtId="4" fontId="0" fillId="4" borderId="13" xfId="0" applyNumberFormat="1" applyFill="1" applyBorder="1"/>
    <xf numFmtId="4" fontId="0" fillId="4" borderId="13" xfId="0" applyNumberFormat="1" applyFill="1" applyBorder="1" applyAlignment="1">
      <alignment horizontal="center"/>
    </xf>
    <xf numFmtId="2" fontId="0" fillId="4" borderId="13" xfId="0" applyNumberFormat="1" applyFill="1" applyBorder="1"/>
    <xf numFmtId="1" fontId="0" fillId="4" borderId="13" xfId="0" applyNumberFormat="1" applyFill="1" applyBorder="1" applyAlignment="1">
      <alignment horizontal="center"/>
    </xf>
    <xf numFmtId="4" fontId="0" fillId="4" borderId="17" xfId="0" applyNumberFormat="1" applyFill="1" applyBorder="1"/>
    <xf numFmtId="4" fontId="4" fillId="3" borderId="1" xfId="0" applyNumberFormat="1" applyFont="1" applyFill="1" applyBorder="1" applyAlignment="1">
      <alignment horizontal="center"/>
    </xf>
    <xf numFmtId="4" fontId="0" fillId="3" borderId="1" xfId="0" applyNumberFormat="1" applyFont="1" applyFill="1" applyBorder="1" applyAlignment="1">
      <alignment horizontal="center"/>
    </xf>
    <xf numFmtId="0" fontId="0" fillId="9" borderId="0" xfId="0" applyFill="1" applyBorder="1"/>
    <xf numFmtId="0" fontId="0" fillId="9" borderId="15" xfId="0" applyFill="1" applyBorder="1"/>
    <xf numFmtId="0" fontId="10" fillId="3" borderId="0" xfId="0" applyFont="1" applyFill="1" applyBorder="1"/>
    <xf numFmtId="0" fontId="4" fillId="2" borderId="3" xfId="0" applyFont="1" applyFill="1" applyBorder="1"/>
    <xf numFmtId="0" fontId="11" fillId="0" borderId="0" xfId="0" applyFont="1"/>
    <xf numFmtId="0" fontId="0" fillId="0" borderId="1" xfId="0" applyFont="1" applyBorder="1"/>
    <xf numFmtId="0" fontId="4" fillId="3" borderId="1" xfId="1" applyFont="1" applyFill="1" applyBorder="1" applyAlignment="1">
      <alignment horizontal="left" vertical="center"/>
    </xf>
  </cellXfs>
  <cellStyles count="3">
    <cellStyle name="Link" xfId="2" builtinId="8"/>
    <cellStyle name="Standard" xfId="0" builtinId="0"/>
    <cellStyle name="Zeilenebene_4" xfId="1" builtinId="1" iLevel="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png"/><Relationship Id="rId18" Type="http://schemas.openxmlformats.org/officeDocument/2006/relationships/image" Target="../media/image19.png"/><Relationship Id="rId26" Type="http://schemas.openxmlformats.org/officeDocument/2006/relationships/image" Target="../media/image27.png"/><Relationship Id="rId3" Type="http://schemas.openxmlformats.org/officeDocument/2006/relationships/image" Target="../media/image4.jpeg"/><Relationship Id="rId21" Type="http://schemas.openxmlformats.org/officeDocument/2006/relationships/image" Target="../media/image22.png"/><Relationship Id="rId34" Type="http://schemas.openxmlformats.org/officeDocument/2006/relationships/image" Target="../media/image35.png"/><Relationship Id="rId7" Type="http://schemas.openxmlformats.org/officeDocument/2006/relationships/image" Target="../media/image8.jpe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33" Type="http://schemas.openxmlformats.org/officeDocument/2006/relationships/image" Target="../media/image34.png"/><Relationship Id="rId38" Type="http://schemas.openxmlformats.org/officeDocument/2006/relationships/image" Target="../media/image39.emf"/><Relationship Id="rId2" Type="http://schemas.openxmlformats.org/officeDocument/2006/relationships/image" Target="../media/image3.jpeg"/><Relationship Id="rId16" Type="http://schemas.openxmlformats.org/officeDocument/2006/relationships/image" Target="../media/image17.png"/><Relationship Id="rId20" Type="http://schemas.openxmlformats.org/officeDocument/2006/relationships/image" Target="../media/image21.png"/><Relationship Id="rId29" Type="http://schemas.openxmlformats.org/officeDocument/2006/relationships/image" Target="../media/image30.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25.png"/><Relationship Id="rId32" Type="http://schemas.openxmlformats.org/officeDocument/2006/relationships/image" Target="../media/image33.png"/><Relationship Id="rId37" Type="http://schemas.openxmlformats.org/officeDocument/2006/relationships/image" Target="../media/image38.emf"/><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36" Type="http://schemas.openxmlformats.org/officeDocument/2006/relationships/image" Target="../media/image37.emf"/><Relationship Id="rId10" Type="http://schemas.openxmlformats.org/officeDocument/2006/relationships/image" Target="../media/image11.png"/><Relationship Id="rId19" Type="http://schemas.openxmlformats.org/officeDocument/2006/relationships/image" Target="../media/image20.png"/><Relationship Id="rId31" Type="http://schemas.openxmlformats.org/officeDocument/2006/relationships/image" Target="../media/image32.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 Id="rId30" Type="http://schemas.openxmlformats.org/officeDocument/2006/relationships/image" Target="../media/image31.png"/><Relationship Id="rId35" Type="http://schemas.openxmlformats.org/officeDocument/2006/relationships/image" Target="../media/image36.emf"/></Relationships>
</file>

<file path=xl/drawings/_rels/drawing3.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5.png"/><Relationship Id="rId18" Type="http://schemas.openxmlformats.org/officeDocument/2006/relationships/image" Target="../media/image41.png"/><Relationship Id="rId26" Type="http://schemas.openxmlformats.org/officeDocument/2006/relationships/image" Target="../media/image29.png"/><Relationship Id="rId39" Type="http://schemas.openxmlformats.org/officeDocument/2006/relationships/image" Target="../media/image38.emf"/><Relationship Id="rId3" Type="http://schemas.openxmlformats.org/officeDocument/2006/relationships/image" Target="../media/image4.jpeg"/><Relationship Id="rId21" Type="http://schemas.openxmlformats.org/officeDocument/2006/relationships/image" Target="../media/image24.png"/><Relationship Id="rId34" Type="http://schemas.openxmlformats.org/officeDocument/2006/relationships/image" Target="../media/image45.png"/><Relationship Id="rId7" Type="http://schemas.openxmlformats.org/officeDocument/2006/relationships/image" Target="../media/image8.jpe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8.png"/><Relationship Id="rId33" Type="http://schemas.openxmlformats.org/officeDocument/2006/relationships/image" Target="../media/image44.png"/><Relationship Id="rId38" Type="http://schemas.openxmlformats.org/officeDocument/2006/relationships/image" Target="../media/image37.emf"/><Relationship Id="rId2" Type="http://schemas.openxmlformats.org/officeDocument/2006/relationships/image" Target="../media/image40.jpeg"/><Relationship Id="rId16" Type="http://schemas.openxmlformats.org/officeDocument/2006/relationships/image" Target="../media/image18.png"/><Relationship Id="rId20" Type="http://schemas.openxmlformats.org/officeDocument/2006/relationships/image" Target="../media/image23.png"/><Relationship Id="rId29" Type="http://schemas.openxmlformats.org/officeDocument/2006/relationships/image" Target="../media/image32.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3.png"/><Relationship Id="rId24" Type="http://schemas.openxmlformats.org/officeDocument/2006/relationships/image" Target="../media/image27.png"/><Relationship Id="rId32" Type="http://schemas.openxmlformats.org/officeDocument/2006/relationships/image" Target="../media/image43.png"/><Relationship Id="rId37" Type="http://schemas.openxmlformats.org/officeDocument/2006/relationships/image" Target="../media/image39.emf"/><Relationship Id="rId5" Type="http://schemas.openxmlformats.org/officeDocument/2006/relationships/image" Target="../media/image6.png"/><Relationship Id="rId15" Type="http://schemas.openxmlformats.org/officeDocument/2006/relationships/image" Target="../media/image17.png"/><Relationship Id="rId23" Type="http://schemas.openxmlformats.org/officeDocument/2006/relationships/image" Target="../media/image26.png"/><Relationship Id="rId28" Type="http://schemas.openxmlformats.org/officeDocument/2006/relationships/image" Target="../media/image31.png"/><Relationship Id="rId36" Type="http://schemas.openxmlformats.org/officeDocument/2006/relationships/image" Target="../media/image47.emf"/><Relationship Id="rId10" Type="http://schemas.openxmlformats.org/officeDocument/2006/relationships/image" Target="../media/image12.png"/><Relationship Id="rId19" Type="http://schemas.openxmlformats.org/officeDocument/2006/relationships/image" Target="../media/image42.png"/><Relationship Id="rId31" Type="http://schemas.openxmlformats.org/officeDocument/2006/relationships/image" Target="../media/image34.png"/><Relationship Id="rId4" Type="http://schemas.openxmlformats.org/officeDocument/2006/relationships/image" Target="../media/image5.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5.png"/><Relationship Id="rId27" Type="http://schemas.openxmlformats.org/officeDocument/2006/relationships/image" Target="../media/image30.png"/><Relationship Id="rId30" Type="http://schemas.openxmlformats.org/officeDocument/2006/relationships/image" Target="../media/image33.png"/><Relationship Id="rId35" Type="http://schemas.openxmlformats.org/officeDocument/2006/relationships/image" Target="../media/image46.png"/></Relationships>
</file>

<file path=xl/drawings/_rels/drawing4.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5.png"/><Relationship Id="rId18" Type="http://schemas.openxmlformats.org/officeDocument/2006/relationships/image" Target="../media/image49.png"/><Relationship Id="rId26" Type="http://schemas.openxmlformats.org/officeDocument/2006/relationships/image" Target="../media/image27.png"/><Relationship Id="rId39" Type="http://schemas.openxmlformats.org/officeDocument/2006/relationships/image" Target="../media/image52.png"/><Relationship Id="rId3" Type="http://schemas.openxmlformats.org/officeDocument/2006/relationships/image" Target="../media/image4.jpeg"/><Relationship Id="rId21" Type="http://schemas.openxmlformats.org/officeDocument/2006/relationships/image" Target="../media/image23.png"/><Relationship Id="rId34" Type="http://schemas.openxmlformats.org/officeDocument/2006/relationships/image" Target="../media/image51.png"/><Relationship Id="rId42" Type="http://schemas.openxmlformats.org/officeDocument/2006/relationships/image" Target="../media/image55.png"/><Relationship Id="rId7" Type="http://schemas.openxmlformats.org/officeDocument/2006/relationships/image" Target="../media/image8.jpeg"/><Relationship Id="rId12" Type="http://schemas.openxmlformats.org/officeDocument/2006/relationships/image" Target="../media/image14.png"/><Relationship Id="rId17" Type="http://schemas.openxmlformats.org/officeDocument/2006/relationships/image" Target="../media/image48.png"/><Relationship Id="rId25" Type="http://schemas.openxmlformats.org/officeDocument/2006/relationships/image" Target="../media/image26.png"/><Relationship Id="rId33" Type="http://schemas.openxmlformats.org/officeDocument/2006/relationships/image" Target="../media/image34.png"/><Relationship Id="rId38" Type="http://schemas.openxmlformats.org/officeDocument/2006/relationships/image" Target="../media/image38.emf"/><Relationship Id="rId2" Type="http://schemas.openxmlformats.org/officeDocument/2006/relationships/image" Target="../media/image3.jpeg"/><Relationship Id="rId16" Type="http://schemas.openxmlformats.org/officeDocument/2006/relationships/image" Target="../media/image18.png"/><Relationship Id="rId20" Type="http://schemas.openxmlformats.org/officeDocument/2006/relationships/image" Target="../media/image21.png"/><Relationship Id="rId29" Type="http://schemas.openxmlformats.org/officeDocument/2006/relationships/image" Target="../media/image30.png"/><Relationship Id="rId41" Type="http://schemas.openxmlformats.org/officeDocument/2006/relationships/image" Target="../media/image54.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3.png"/><Relationship Id="rId24" Type="http://schemas.openxmlformats.org/officeDocument/2006/relationships/image" Target="../media/image50.png"/><Relationship Id="rId32" Type="http://schemas.openxmlformats.org/officeDocument/2006/relationships/image" Target="../media/image33.png"/><Relationship Id="rId37" Type="http://schemas.openxmlformats.org/officeDocument/2006/relationships/image" Target="../media/image37.emf"/><Relationship Id="rId40" Type="http://schemas.openxmlformats.org/officeDocument/2006/relationships/image" Target="../media/image53.png"/><Relationship Id="rId5" Type="http://schemas.openxmlformats.org/officeDocument/2006/relationships/image" Target="../media/image6.png"/><Relationship Id="rId15" Type="http://schemas.openxmlformats.org/officeDocument/2006/relationships/image" Target="../media/image17.png"/><Relationship Id="rId23" Type="http://schemas.openxmlformats.org/officeDocument/2006/relationships/image" Target="../media/image25.png"/><Relationship Id="rId28" Type="http://schemas.openxmlformats.org/officeDocument/2006/relationships/image" Target="../media/image29.png"/><Relationship Id="rId36" Type="http://schemas.openxmlformats.org/officeDocument/2006/relationships/image" Target="../media/image39.emf"/><Relationship Id="rId10" Type="http://schemas.openxmlformats.org/officeDocument/2006/relationships/image" Target="../media/image12.png"/><Relationship Id="rId19" Type="http://schemas.openxmlformats.org/officeDocument/2006/relationships/image" Target="../media/image19.png"/><Relationship Id="rId31" Type="http://schemas.openxmlformats.org/officeDocument/2006/relationships/image" Target="../media/image32.png"/><Relationship Id="rId4" Type="http://schemas.openxmlformats.org/officeDocument/2006/relationships/image" Target="../media/image5.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image" Target="../media/image28.png"/><Relationship Id="rId30" Type="http://schemas.openxmlformats.org/officeDocument/2006/relationships/image" Target="../media/image31.png"/><Relationship Id="rId35" Type="http://schemas.openxmlformats.org/officeDocument/2006/relationships/image" Target="../media/image47.emf"/></Relationships>
</file>

<file path=xl/drawings/_rels/drawing5.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24.png"/><Relationship Id="rId18" Type="http://schemas.openxmlformats.org/officeDocument/2006/relationships/image" Target="../media/image29.png"/><Relationship Id="rId26" Type="http://schemas.openxmlformats.org/officeDocument/2006/relationships/image" Target="../media/image58.emf"/><Relationship Id="rId3" Type="http://schemas.openxmlformats.org/officeDocument/2006/relationships/image" Target="../media/image4.jpeg"/><Relationship Id="rId21" Type="http://schemas.openxmlformats.org/officeDocument/2006/relationships/image" Target="../media/image33.png"/><Relationship Id="rId7" Type="http://schemas.openxmlformats.org/officeDocument/2006/relationships/image" Target="../media/image8.jpeg"/><Relationship Id="rId12" Type="http://schemas.openxmlformats.org/officeDocument/2006/relationships/image" Target="../media/image23.png"/><Relationship Id="rId17" Type="http://schemas.openxmlformats.org/officeDocument/2006/relationships/image" Target="../media/image28.png"/><Relationship Id="rId25" Type="http://schemas.openxmlformats.org/officeDocument/2006/relationships/image" Target="../media/image39.emf"/><Relationship Id="rId2" Type="http://schemas.openxmlformats.org/officeDocument/2006/relationships/image" Target="../media/image3.jpeg"/><Relationship Id="rId16" Type="http://schemas.openxmlformats.org/officeDocument/2006/relationships/image" Target="../media/image27.png"/><Relationship Id="rId20" Type="http://schemas.openxmlformats.org/officeDocument/2006/relationships/image" Target="../media/image32.png"/><Relationship Id="rId29" Type="http://schemas.openxmlformats.org/officeDocument/2006/relationships/image" Target="../media/image61.emf"/><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56.png"/><Relationship Id="rId24" Type="http://schemas.openxmlformats.org/officeDocument/2006/relationships/image" Target="../media/image47.emf"/><Relationship Id="rId32" Type="http://schemas.openxmlformats.org/officeDocument/2006/relationships/image" Target="../media/image38.emf"/><Relationship Id="rId5" Type="http://schemas.openxmlformats.org/officeDocument/2006/relationships/image" Target="../media/image6.png"/><Relationship Id="rId15" Type="http://schemas.openxmlformats.org/officeDocument/2006/relationships/image" Target="../media/image26.png"/><Relationship Id="rId23" Type="http://schemas.openxmlformats.org/officeDocument/2006/relationships/image" Target="../media/image57.png"/><Relationship Id="rId28" Type="http://schemas.openxmlformats.org/officeDocument/2006/relationships/image" Target="../media/image60.emf"/><Relationship Id="rId10" Type="http://schemas.openxmlformats.org/officeDocument/2006/relationships/image" Target="../media/image18.png"/><Relationship Id="rId19" Type="http://schemas.openxmlformats.org/officeDocument/2006/relationships/image" Target="../media/image31.png"/><Relationship Id="rId31" Type="http://schemas.openxmlformats.org/officeDocument/2006/relationships/image" Target="../media/image37.emf"/><Relationship Id="rId4" Type="http://schemas.openxmlformats.org/officeDocument/2006/relationships/image" Target="../media/image5.png"/><Relationship Id="rId9" Type="http://schemas.openxmlformats.org/officeDocument/2006/relationships/image" Target="../media/image17.png"/><Relationship Id="rId14" Type="http://schemas.openxmlformats.org/officeDocument/2006/relationships/image" Target="../media/image25.png"/><Relationship Id="rId22" Type="http://schemas.openxmlformats.org/officeDocument/2006/relationships/image" Target="../media/image34.png"/><Relationship Id="rId27" Type="http://schemas.openxmlformats.org/officeDocument/2006/relationships/image" Target="../media/image59.emf"/><Relationship Id="rId30" Type="http://schemas.openxmlformats.org/officeDocument/2006/relationships/image" Target="../media/image62.emf"/></Relationships>
</file>

<file path=xl/drawings/drawing1.xml><?xml version="1.0" encoding="utf-8"?>
<xdr:wsDr xmlns:xdr="http://schemas.openxmlformats.org/drawingml/2006/spreadsheetDrawing" xmlns:a="http://schemas.openxmlformats.org/drawingml/2006/main">
  <xdr:twoCellAnchor editAs="oneCell">
    <xdr:from>
      <xdr:col>1</xdr:col>
      <xdr:colOff>726440</xdr:colOff>
      <xdr:row>2</xdr:row>
      <xdr:rowOff>143934</xdr:rowOff>
    </xdr:from>
    <xdr:to>
      <xdr:col>7</xdr:col>
      <xdr:colOff>270933</xdr:colOff>
      <xdr:row>26</xdr:row>
      <xdr:rowOff>110068</xdr:rowOff>
    </xdr:to>
    <xdr:pic>
      <xdr:nvPicPr>
        <xdr:cNvPr id="3" name="Grafik 2">
          <a:extLst>
            <a:ext uri="{FF2B5EF4-FFF2-40B4-BE49-F238E27FC236}">
              <a16:creationId xmlns:a16="http://schemas.microsoft.com/office/drawing/2014/main" id="{64142475-DB33-F32C-9F4D-CB8BFEB3E4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2307" y="516467"/>
          <a:ext cx="4319693" cy="44365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xdr:colOff>
      <xdr:row>1</xdr:row>
      <xdr:rowOff>30480</xdr:rowOff>
    </xdr:from>
    <xdr:to>
      <xdr:col>10</xdr:col>
      <xdr:colOff>7620</xdr:colOff>
      <xdr:row>7</xdr:row>
      <xdr:rowOff>160020</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22860" y="213360"/>
          <a:ext cx="1088898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r>
            <a:rPr lang="de-DE" sz="1100" b="0" i="0" u="none" strike="noStrike">
              <a:solidFill>
                <a:schemeClr val="dk1"/>
              </a:solidFill>
              <a:effectLst/>
              <a:latin typeface="+mn-lt"/>
              <a:ea typeface="+mn-ea"/>
              <a:cs typeface="+mn-cs"/>
            </a:rPr>
            <a:t>Mielenweg 3, 3700 Tongeren (Belgium)</a:t>
          </a:r>
          <a:r>
            <a:rPr lang="de-DE"/>
            <a:t> 							</a:t>
          </a:r>
        </a:p>
        <a:p>
          <a:r>
            <a:rPr lang="de-DE" sz="1100" b="0" i="0" u="none" strike="noStrike">
              <a:solidFill>
                <a:schemeClr val="dk1"/>
              </a:solidFill>
              <a:effectLst/>
              <a:latin typeface="+mn-lt"/>
              <a:ea typeface="+mn-ea"/>
              <a:cs typeface="+mn-cs"/>
            </a:rPr>
            <a:t>Tel. 0032(0)12.24.18.01</a:t>
          </a:r>
          <a:r>
            <a:rPr lang="de-DE"/>
            <a:t> 								</a:t>
          </a:r>
          <a:r>
            <a:rPr lang="de-DE" sz="1100" b="0" i="0" u="sng" strike="noStrike">
              <a:solidFill>
                <a:schemeClr val="dk1"/>
              </a:solidFill>
              <a:effectLst/>
              <a:latin typeface="+mn-lt"/>
              <a:ea typeface="+mn-ea"/>
              <a:cs typeface="+mn-cs"/>
            </a:rPr>
            <a:t>Ansprechpartner RoofTG:</a:t>
          </a:r>
          <a:r>
            <a:rPr lang="de-DE"/>
            <a:t> </a:t>
          </a:r>
        </a:p>
        <a:p>
          <a:r>
            <a:rPr lang="de-DE" sz="1100" b="0" i="0" u="none" strike="noStrike">
              <a:solidFill>
                <a:schemeClr val="dk1"/>
              </a:solidFill>
              <a:effectLst/>
              <a:latin typeface="+mn-lt"/>
              <a:ea typeface="+mn-ea"/>
              <a:cs typeface="+mn-cs"/>
            </a:rPr>
            <a:t>									Jörg Sanner</a:t>
          </a:r>
          <a:r>
            <a:rPr lang="de-DE"/>
            <a:t> </a:t>
          </a:r>
          <a:r>
            <a:rPr lang="de-DE" sz="1100" b="0" i="0" u="sng" strike="noStrike">
              <a:solidFill>
                <a:schemeClr val="dk1"/>
              </a:solidFill>
              <a:effectLst/>
              <a:latin typeface="+mn-lt"/>
              <a:ea typeface="+mn-ea"/>
              <a:cs typeface="+mn-cs"/>
              <a:hlinkClick xmlns:r="http://schemas.openxmlformats.org/officeDocument/2006/relationships" r:id=""/>
            </a:rPr>
            <a:t>joerg.sanner@rooftg.com </a:t>
          </a:r>
          <a:r>
            <a:rPr lang="de-DE"/>
            <a:t> 	      </a:t>
          </a:r>
          <a:r>
            <a:rPr lang="de-DE">
              <a:solidFill>
                <a:srgbClr val="FF0000"/>
              </a:solidFill>
            </a:rPr>
            <a:t>**Spalte</a:t>
          </a:r>
          <a:r>
            <a:rPr lang="de-DE" baseline="0">
              <a:solidFill>
                <a:srgbClr val="FF0000"/>
              </a:solidFill>
            </a:rPr>
            <a:t> E die Mengen eingeben und Spalte H9 Ihren Rabatt***</a:t>
          </a:r>
          <a:r>
            <a:rPr lang="de-DE"/>
            <a:t>	</a:t>
          </a:r>
          <a:r>
            <a:rPr lang="de-DE" baseline="0"/>
            <a:t> 		</a:t>
          </a:r>
          <a:r>
            <a:rPr lang="de-DE"/>
            <a:t>	                             Mobil: 0049/175-3619172 </a:t>
          </a:r>
          <a:endParaRPr lang="de-DE" sz="1100"/>
        </a:p>
      </xdr:txBody>
    </xdr:sp>
    <xdr:clientData/>
  </xdr:twoCellAnchor>
  <xdr:twoCellAnchor editAs="absolute">
    <xdr:from>
      <xdr:col>0</xdr:col>
      <xdr:colOff>106680</xdr:colOff>
      <xdr:row>1</xdr:row>
      <xdr:rowOff>114300</xdr:rowOff>
    </xdr:from>
    <xdr:to>
      <xdr:col>1</xdr:col>
      <xdr:colOff>438100</xdr:colOff>
      <xdr:row>3</xdr:row>
      <xdr:rowOff>145633</xdr:rowOff>
    </xdr:to>
    <xdr:pic>
      <xdr:nvPicPr>
        <xdr:cNvPr id="9" name="Picture 4">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97180"/>
          <a:ext cx="2503120" cy="68665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1</xdr:col>
      <xdr:colOff>1325880</xdr:colOff>
      <xdr:row>1</xdr:row>
      <xdr:rowOff>205740</xdr:rowOff>
    </xdr:from>
    <xdr:to>
      <xdr:col>5</xdr:col>
      <xdr:colOff>403860</xdr:colOff>
      <xdr:row>5</xdr:row>
      <xdr:rowOff>129540</xdr:rowOff>
    </xdr:to>
    <xdr:sp macro="" textlink="">
      <xdr:nvSpPr>
        <xdr:cNvPr id="12" name="Textfeld 11">
          <a:extLst>
            <a:ext uri="{FF2B5EF4-FFF2-40B4-BE49-F238E27FC236}">
              <a16:creationId xmlns:a16="http://schemas.microsoft.com/office/drawing/2014/main" id="{00000000-0008-0000-0000-00000C000000}"/>
            </a:ext>
          </a:extLst>
        </xdr:cNvPr>
        <xdr:cNvSpPr txBox="1"/>
      </xdr:nvSpPr>
      <xdr:spPr>
        <a:xfrm>
          <a:off x="3497580" y="388620"/>
          <a:ext cx="4335780" cy="1089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400" b="1" i="1" u="none"/>
            <a:t>Kalkulationstool</a:t>
          </a:r>
        </a:p>
        <a:p>
          <a:r>
            <a:rPr lang="de-DE" sz="1200" b="1" i="1" u="none"/>
            <a:t>Preise gültig ab 15.10.2022</a:t>
          </a:r>
        </a:p>
      </xdr:txBody>
    </xdr:sp>
    <xdr:clientData/>
  </xdr:twoCellAnchor>
  <xdr:twoCellAnchor editAs="oneCell">
    <xdr:from>
      <xdr:col>0</xdr:col>
      <xdr:colOff>1143000</xdr:colOff>
      <xdr:row>130</xdr:row>
      <xdr:rowOff>85726</xdr:rowOff>
    </xdr:from>
    <xdr:to>
      <xdr:col>0</xdr:col>
      <xdr:colOff>1973580</xdr:colOff>
      <xdr:row>133</xdr:row>
      <xdr:rowOff>160021</xdr:rowOff>
    </xdr:to>
    <xdr:pic>
      <xdr:nvPicPr>
        <xdr:cNvPr id="46" name="Grafik 45" descr="Valley 400/1350 – KEHLE 400/1350">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0" y="27075766"/>
          <a:ext cx="83058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243839</xdr:colOff>
      <xdr:row>168</xdr:row>
      <xdr:rowOff>22861</xdr:rowOff>
    </xdr:from>
    <xdr:to>
      <xdr:col>0</xdr:col>
      <xdr:colOff>924558</xdr:colOff>
      <xdr:row>170</xdr:row>
      <xdr:rowOff>167640</xdr:rowOff>
    </xdr:to>
    <xdr:pic>
      <xdr:nvPicPr>
        <xdr:cNvPr id="54" name="Grafik 53" descr="Solar holder - SOLARHALTERUNG">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3839" y="43837861"/>
          <a:ext cx="680719" cy="510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411480</xdr:colOff>
      <xdr:row>173</xdr:row>
      <xdr:rowOff>30480</xdr:rowOff>
    </xdr:from>
    <xdr:to>
      <xdr:col>0</xdr:col>
      <xdr:colOff>1546860</xdr:colOff>
      <xdr:row>176</xdr:row>
      <xdr:rowOff>141587</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stretch>
          <a:fillRect/>
        </a:stretch>
      </xdr:blipFill>
      <xdr:spPr>
        <a:xfrm>
          <a:off x="411480" y="44942760"/>
          <a:ext cx="1135380" cy="659747"/>
        </a:xfrm>
        <a:prstGeom prst="rect">
          <a:avLst/>
        </a:prstGeom>
      </xdr:spPr>
    </xdr:pic>
    <xdr:clientData/>
  </xdr:twoCellAnchor>
  <xdr:twoCellAnchor editAs="oneCell">
    <xdr:from>
      <xdr:col>0</xdr:col>
      <xdr:colOff>609600</xdr:colOff>
      <xdr:row>184</xdr:row>
      <xdr:rowOff>58276</xdr:rowOff>
    </xdr:from>
    <xdr:to>
      <xdr:col>0</xdr:col>
      <xdr:colOff>1412802</xdr:colOff>
      <xdr:row>187</xdr:row>
      <xdr:rowOff>125024</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a:stretch>
          <a:fillRect/>
        </a:stretch>
      </xdr:blipFill>
      <xdr:spPr>
        <a:xfrm rot="5400000">
          <a:off x="703507" y="46339689"/>
          <a:ext cx="615388" cy="803202"/>
        </a:xfrm>
        <a:prstGeom prst="rect">
          <a:avLst/>
        </a:prstGeom>
      </xdr:spPr>
    </xdr:pic>
    <xdr:clientData/>
  </xdr:twoCellAnchor>
  <xdr:twoCellAnchor editAs="oneCell">
    <xdr:from>
      <xdr:col>0</xdr:col>
      <xdr:colOff>1318261</xdr:colOff>
      <xdr:row>200</xdr:row>
      <xdr:rowOff>68580</xdr:rowOff>
    </xdr:from>
    <xdr:to>
      <xdr:col>0</xdr:col>
      <xdr:colOff>1892717</xdr:colOff>
      <xdr:row>203</xdr:row>
      <xdr:rowOff>147983</xdr:rowOff>
    </xdr:to>
    <xdr:pic>
      <xdr:nvPicPr>
        <xdr:cNvPr id="56" name="Grafik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6"/>
        <a:stretch>
          <a:fillRect/>
        </a:stretch>
      </xdr:blipFill>
      <xdr:spPr>
        <a:xfrm>
          <a:off x="1318261" y="49918620"/>
          <a:ext cx="574456" cy="628043"/>
        </a:xfrm>
        <a:prstGeom prst="rect">
          <a:avLst/>
        </a:prstGeom>
      </xdr:spPr>
    </xdr:pic>
    <xdr:clientData/>
  </xdr:twoCellAnchor>
  <xdr:twoCellAnchor editAs="oneCell">
    <xdr:from>
      <xdr:col>0</xdr:col>
      <xdr:colOff>937260</xdr:colOff>
      <xdr:row>205</xdr:row>
      <xdr:rowOff>29620</xdr:rowOff>
    </xdr:from>
    <xdr:to>
      <xdr:col>0</xdr:col>
      <xdr:colOff>1577340</xdr:colOff>
      <xdr:row>207</xdr:row>
      <xdr:rowOff>161477</xdr:rowOff>
    </xdr:to>
    <xdr:pic>
      <xdr:nvPicPr>
        <xdr:cNvPr id="60" name="Grafik 59" descr="Flachbett LKW-Fahrer winken Cartoon - Lizenzfreies Foto - #13309040 |  Bildagentur PantherMedia">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37260" y="50794060"/>
          <a:ext cx="640080" cy="4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762000</xdr:colOff>
      <xdr:row>1</xdr:row>
      <xdr:rowOff>115848</xdr:rowOff>
    </xdr:from>
    <xdr:to>
      <xdr:col>9</xdr:col>
      <xdr:colOff>594360</xdr:colOff>
      <xdr:row>4</xdr:row>
      <xdr:rowOff>106958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151620" y="298728"/>
          <a:ext cx="2308860" cy="974090"/>
        </a:xfrm>
        <a:prstGeom prst="rect">
          <a:avLst/>
        </a:prstGeom>
      </xdr:spPr>
    </xdr:pic>
    <xdr:clientData/>
  </xdr:twoCellAnchor>
  <xdr:twoCellAnchor editAs="oneCell">
    <xdr:from>
      <xdr:col>0</xdr:col>
      <xdr:colOff>0</xdr:colOff>
      <xdr:row>11</xdr:row>
      <xdr:rowOff>91441</xdr:rowOff>
    </xdr:from>
    <xdr:to>
      <xdr:col>1</xdr:col>
      <xdr:colOff>2452</xdr:colOff>
      <xdr:row>13</xdr:row>
      <xdr:rowOff>121921</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2392681"/>
          <a:ext cx="2136052" cy="396240"/>
        </a:xfrm>
        <a:prstGeom prst="rect">
          <a:avLst/>
        </a:prstGeom>
      </xdr:spPr>
    </xdr:pic>
    <xdr:clientData/>
  </xdr:twoCellAnchor>
  <xdr:twoCellAnchor editAs="oneCell">
    <xdr:from>
      <xdr:col>0</xdr:col>
      <xdr:colOff>419100</xdr:colOff>
      <xdr:row>30</xdr:row>
      <xdr:rowOff>53340</xdr:rowOff>
    </xdr:from>
    <xdr:to>
      <xdr:col>0</xdr:col>
      <xdr:colOff>1447800</xdr:colOff>
      <xdr:row>34</xdr:row>
      <xdr:rowOff>121192</xdr:rowOff>
    </xdr:to>
    <xdr:pic>
      <xdr:nvPicPr>
        <xdr:cNvPr id="20" name="Grafik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419100" y="5829300"/>
          <a:ext cx="1028700" cy="799372"/>
        </a:xfrm>
        <a:prstGeom prst="rect">
          <a:avLst/>
        </a:prstGeom>
      </xdr:spPr>
    </xdr:pic>
    <xdr:clientData/>
  </xdr:twoCellAnchor>
  <xdr:twoCellAnchor editAs="oneCell">
    <xdr:from>
      <xdr:col>0</xdr:col>
      <xdr:colOff>327660</xdr:colOff>
      <xdr:row>36</xdr:row>
      <xdr:rowOff>60960</xdr:rowOff>
    </xdr:from>
    <xdr:to>
      <xdr:col>0</xdr:col>
      <xdr:colOff>1539240</xdr:colOff>
      <xdr:row>41</xdr:row>
      <xdr:rowOff>43531</xdr:rowOff>
    </xdr:to>
    <xdr:pic>
      <xdr:nvPicPr>
        <xdr:cNvPr id="28" name="Grafik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27660" y="7117080"/>
          <a:ext cx="1211580" cy="896971"/>
        </a:xfrm>
        <a:prstGeom prst="rect">
          <a:avLst/>
        </a:prstGeom>
      </xdr:spPr>
    </xdr:pic>
    <xdr:clientData/>
  </xdr:twoCellAnchor>
  <xdr:twoCellAnchor editAs="oneCell">
    <xdr:from>
      <xdr:col>0</xdr:col>
      <xdr:colOff>396240</xdr:colOff>
      <xdr:row>43</xdr:row>
      <xdr:rowOff>53341</xdr:rowOff>
    </xdr:from>
    <xdr:to>
      <xdr:col>0</xdr:col>
      <xdr:colOff>1013460</xdr:colOff>
      <xdr:row>45</xdr:row>
      <xdr:rowOff>147213</xdr:rowOff>
    </xdr:to>
    <xdr:pic>
      <xdr:nvPicPr>
        <xdr:cNvPr id="30" name="Grafik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96240" y="8572501"/>
          <a:ext cx="617220" cy="459632"/>
        </a:xfrm>
        <a:prstGeom prst="rect">
          <a:avLst/>
        </a:prstGeom>
      </xdr:spPr>
    </xdr:pic>
    <xdr:clientData/>
  </xdr:twoCellAnchor>
  <xdr:twoCellAnchor editAs="oneCell">
    <xdr:from>
      <xdr:col>0</xdr:col>
      <xdr:colOff>464820</xdr:colOff>
      <xdr:row>47</xdr:row>
      <xdr:rowOff>30480</xdr:rowOff>
    </xdr:from>
    <xdr:to>
      <xdr:col>0</xdr:col>
      <xdr:colOff>1165860</xdr:colOff>
      <xdr:row>49</xdr:row>
      <xdr:rowOff>95359</xdr:rowOff>
    </xdr:to>
    <xdr:pic>
      <xdr:nvPicPr>
        <xdr:cNvPr id="37" name="Grafik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464820" y="9464040"/>
          <a:ext cx="701040" cy="430639"/>
        </a:xfrm>
        <a:prstGeom prst="rect">
          <a:avLst/>
        </a:prstGeom>
      </xdr:spPr>
    </xdr:pic>
    <xdr:clientData/>
  </xdr:twoCellAnchor>
  <xdr:twoCellAnchor editAs="oneCell">
    <xdr:from>
      <xdr:col>0</xdr:col>
      <xdr:colOff>373381</xdr:colOff>
      <xdr:row>51</xdr:row>
      <xdr:rowOff>53340</xdr:rowOff>
    </xdr:from>
    <xdr:to>
      <xdr:col>0</xdr:col>
      <xdr:colOff>1256183</xdr:colOff>
      <xdr:row>54</xdr:row>
      <xdr:rowOff>129540</xdr:rowOff>
    </xdr:to>
    <xdr:pic>
      <xdr:nvPicPr>
        <xdr:cNvPr id="39" name="Grafik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373381" y="9669780"/>
          <a:ext cx="882802" cy="624840"/>
        </a:xfrm>
        <a:prstGeom prst="rect">
          <a:avLst/>
        </a:prstGeom>
      </xdr:spPr>
    </xdr:pic>
    <xdr:clientData/>
  </xdr:twoCellAnchor>
  <xdr:twoCellAnchor editAs="oneCell">
    <xdr:from>
      <xdr:col>0</xdr:col>
      <xdr:colOff>434340</xdr:colOff>
      <xdr:row>56</xdr:row>
      <xdr:rowOff>30480</xdr:rowOff>
    </xdr:from>
    <xdr:to>
      <xdr:col>0</xdr:col>
      <xdr:colOff>1295400</xdr:colOff>
      <xdr:row>59</xdr:row>
      <xdr:rowOff>134670</xdr:rowOff>
    </xdr:to>
    <xdr:pic>
      <xdr:nvPicPr>
        <xdr:cNvPr id="43" name="Grafik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434340" y="10561320"/>
          <a:ext cx="861060" cy="652830"/>
        </a:xfrm>
        <a:prstGeom prst="rect">
          <a:avLst/>
        </a:prstGeom>
      </xdr:spPr>
    </xdr:pic>
    <xdr:clientData/>
  </xdr:twoCellAnchor>
  <xdr:twoCellAnchor editAs="oneCell">
    <xdr:from>
      <xdr:col>0</xdr:col>
      <xdr:colOff>365761</xdr:colOff>
      <xdr:row>61</xdr:row>
      <xdr:rowOff>30480</xdr:rowOff>
    </xdr:from>
    <xdr:to>
      <xdr:col>0</xdr:col>
      <xdr:colOff>1158241</xdr:colOff>
      <xdr:row>64</xdr:row>
      <xdr:rowOff>62248</xdr:rowOff>
    </xdr:to>
    <xdr:pic>
      <xdr:nvPicPr>
        <xdr:cNvPr id="52" name="Grafik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365761" y="11475720"/>
          <a:ext cx="792480" cy="580408"/>
        </a:xfrm>
        <a:prstGeom prst="rect">
          <a:avLst/>
        </a:prstGeom>
      </xdr:spPr>
    </xdr:pic>
    <xdr:clientData/>
  </xdr:twoCellAnchor>
  <xdr:twoCellAnchor editAs="oneCell">
    <xdr:from>
      <xdr:col>0</xdr:col>
      <xdr:colOff>502920</xdr:colOff>
      <xdr:row>71</xdr:row>
      <xdr:rowOff>30481</xdr:rowOff>
    </xdr:from>
    <xdr:to>
      <xdr:col>0</xdr:col>
      <xdr:colOff>1455420</xdr:colOff>
      <xdr:row>74</xdr:row>
      <xdr:rowOff>152921</xdr:rowOff>
    </xdr:to>
    <xdr:pic>
      <xdr:nvPicPr>
        <xdr:cNvPr id="59" name="Grafik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502920" y="13304521"/>
          <a:ext cx="952500" cy="671080"/>
        </a:xfrm>
        <a:prstGeom prst="rect">
          <a:avLst/>
        </a:prstGeom>
      </xdr:spPr>
    </xdr:pic>
    <xdr:clientData/>
  </xdr:twoCellAnchor>
  <xdr:twoCellAnchor editAs="oneCell">
    <xdr:from>
      <xdr:col>0</xdr:col>
      <xdr:colOff>502920</xdr:colOff>
      <xdr:row>83</xdr:row>
      <xdr:rowOff>91441</xdr:rowOff>
    </xdr:from>
    <xdr:to>
      <xdr:col>0</xdr:col>
      <xdr:colOff>1098263</xdr:colOff>
      <xdr:row>85</xdr:row>
      <xdr:rowOff>152401</xdr:rowOff>
    </xdr:to>
    <xdr:pic>
      <xdr:nvPicPr>
        <xdr:cNvPr id="68" name="Grafik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02920" y="16840201"/>
          <a:ext cx="595343" cy="426720"/>
        </a:xfrm>
        <a:prstGeom prst="rect">
          <a:avLst/>
        </a:prstGeom>
      </xdr:spPr>
    </xdr:pic>
    <xdr:clientData/>
  </xdr:twoCellAnchor>
  <xdr:twoCellAnchor editAs="oneCell">
    <xdr:from>
      <xdr:col>0</xdr:col>
      <xdr:colOff>434341</xdr:colOff>
      <xdr:row>87</xdr:row>
      <xdr:rowOff>53340</xdr:rowOff>
    </xdr:from>
    <xdr:to>
      <xdr:col>0</xdr:col>
      <xdr:colOff>1219201</xdr:colOff>
      <xdr:row>90</xdr:row>
      <xdr:rowOff>117596</xdr:rowOff>
    </xdr:to>
    <xdr:pic>
      <xdr:nvPicPr>
        <xdr:cNvPr id="73" name="Grafik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434341" y="18448020"/>
          <a:ext cx="784860" cy="612896"/>
        </a:xfrm>
        <a:prstGeom prst="rect">
          <a:avLst/>
        </a:prstGeom>
      </xdr:spPr>
    </xdr:pic>
    <xdr:clientData/>
  </xdr:twoCellAnchor>
  <xdr:twoCellAnchor editAs="oneCell">
    <xdr:from>
      <xdr:col>0</xdr:col>
      <xdr:colOff>541020</xdr:colOff>
      <xdr:row>93</xdr:row>
      <xdr:rowOff>68581</xdr:rowOff>
    </xdr:from>
    <xdr:to>
      <xdr:col>0</xdr:col>
      <xdr:colOff>1287780</xdr:colOff>
      <xdr:row>96</xdr:row>
      <xdr:rowOff>87653</xdr:rowOff>
    </xdr:to>
    <xdr:pic>
      <xdr:nvPicPr>
        <xdr:cNvPr id="76" name="Grafik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41020" y="19377661"/>
          <a:ext cx="746760" cy="567712"/>
        </a:xfrm>
        <a:prstGeom prst="rect">
          <a:avLst/>
        </a:prstGeom>
      </xdr:spPr>
    </xdr:pic>
    <xdr:clientData/>
  </xdr:twoCellAnchor>
  <xdr:twoCellAnchor editAs="oneCell">
    <xdr:from>
      <xdr:col>0</xdr:col>
      <xdr:colOff>381001</xdr:colOff>
      <xdr:row>98</xdr:row>
      <xdr:rowOff>45721</xdr:rowOff>
    </xdr:from>
    <xdr:to>
      <xdr:col>0</xdr:col>
      <xdr:colOff>1188721</xdr:colOff>
      <xdr:row>101</xdr:row>
      <xdr:rowOff>83395</xdr:rowOff>
    </xdr:to>
    <xdr:pic>
      <xdr:nvPicPr>
        <xdr:cNvPr id="81" name="Grafik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81001" y="21183601"/>
          <a:ext cx="807720" cy="586314"/>
        </a:xfrm>
        <a:prstGeom prst="rect">
          <a:avLst/>
        </a:prstGeom>
      </xdr:spPr>
    </xdr:pic>
    <xdr:clientData/>
  </xdr:twoCellAnchor>
  <xdr:twoCellAnchor editAs="oneCell">
    <xdr:from>
      <xdr:col>0</xdr:col>
      <xdr:colOff>327660</xdr:colOff>
      <xdr:row>104</xdr:row>
      <xdr:rowOff>60960</xdr:rowOff>
    </xdr:from>
    <xdr:to>
      <xdr:col>0</xdr:col>
      <xdr:colOff>1313498</xdr:colOff>
      <xdr:row>107</xdr:row>
      <xdr:rowOff>121920</xdr:rowOff>
    </xdr:to>
    <xdr:pic>
      <xdr:nvPicPr>
        <xdr:cNvPr id="87" name="Grafik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327660" y="22113240"/>
          <a:ext cx="985838" cy="609600"/>
        </a:xfrm>
        <a:prstGeom prst="rect">
          <a:avLst/>
        </a:prstGeom>
      </xdr:spPr>
    </xdr:pic>
    <xdr:clientData/>
  </xdr:twoCellAnchor>
  <xdr:twoCellAnchor editAs="oneCell">
    <xdr:from>
      <xdr:col>0</xdr:col>
      <xdr:colOff>236220</xdr:colOff>
      <xdr:row>109</xdr:row>
      <xdr:rowOff>76200</xdr:rowOff>
    </xdr:from>
    <xdr:to>
      <xdr:col>0</xdr:col>
      <xdr:colOff>1280160</xdr:colOff>
      <xdr:row>112</xdr:row>
      <xdr:rowOff>148015</xdr:rowOff>
    </xdr:to>
    <xdr:pic>
      <xdr:nvPicPr>
        <xdr:cNvPr id="89" name="Grafik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236220" y="23042880"/>
          <a:ext cx="1043940" cy="620455"/>
        </a:xfrm>
        <a:prstGeom prst="rect">
          <a:avLst/>
        </a:prstGeom>
      </xdr:spPr>
    </xdr:pic>
    <xdr:clientData/>
  </xdr:twoCellAnchor>
  <xdr:twoCellAnchor editAs="oneCell">
    <xdr:from>
      <xdr:col>0</xdr:col>
      <xdr:colOff>190501</xdr:colOff>
      <xdr:row>115</xdr:row>
      <xdr:rowOff>45720</xdr:rowOff>
    </xdr:from>
    <xdr:to>
      <xdr:col>0</xdr:col>
      <xdr:colOff>1150621</xdr:colOff>
      <xdr:row>118</xdr:row>
      <xdr:rowOff>128995</xdr:rowOff>
    </xdr:to>
    <xdr:pic>
      <xdr:nvPicPr>
        <xdr:cNvPr id="91" name="Grafik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90501" y="23926800"/>
          <a:ext cx="960120" cy="631915"/>
        </a:xfrm>
        <a:prstGeom prst="rect">
          <a:avLst/>
        </a:prstGeom>
      </xdr:spPr>
    </xdr:pic>
    <xdr:clientData/>
  </xdr:twoCellAnchor>
  <xdr:twoCellAnchor editAs="oneCell">
    <xdr:from>
      <xdr:col>0</xdr:col>
      <xdr:colOff>205740</xdr:colOff>
      <xdr:row>123</xdr:row>
      <xdr:rowOff>45720</xdr:rowOff>
    </xdr:from>
    <xdr:to>
      <xdr:col>0</xdr:col>
      <xdr:colOff>1394460</xdr:colOff>
      <xdr:row>126</xdr:row>
      <xdr:rowOff>165078</xdr:rowOff>
    </xdr:to>
    <xdr:pic>
      <xdr:nvPicPr>
        <xdr:cNvPr id="95" name="Grafik 94">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05740" y="25938480"/>
          <a:ext cx="1188720" cy="667998"/>
        </a:xfrm>
        <a:prstGeom prst="rect">
          <a:avLst/>
        </a:prstGeom>
      </xdr:spPr>
    </xdr:pic>
    <xdr:clientData/>
  </xdr:twoCellAnchor>
  <xdr:twoCellAnchor editAs="oneCell">
    <xdr:from>
      <xdr:col>0</xdr:col>
      <xdr:colOff>83821</xdr:colOff>
      <xdr:row>130</xdr:row>
      <xdr:rowOff>106681</xdr:rowOff>
    </xdr:from>
    <xdr:to>
      <xdr:col>0</xdr:col>
      <xdr:colOff>1064123</xdr:colOff>
      <xdr:row>133</xdr:row>
      <xdr:rowOff>76201</xdr:rowOff>
    </xdr:to>
    <xdr:pic>
      <xdr:nvPicPr>
        <xdr:cNvPr id="97" name="Grafik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83821" y="27096721"/>
          <a:ext cx="980302" cy="518160"/>
        </a:xfrm>
        <a:prstGeom prst="rect">
          <a:avLst/>
        </a:prstGeom>
      </xdr:spPr>
    </xdr:pic>
    <xdr:clientData/>
  </xdr:twoCellAnchor>
  <xdr:twoCellAnchor editAs="oneCell">
    <xdr:from>
      <xdr:col>0</xdr:col>
      <xdr:colOff>281940</xdr:colOff>
      <xdr:row>136</xdr:row>
      <xdr:rowOff>60961</xdr:rowOff>
    </xdr:from>
    <xdr:to>
      <xdr:col>0</xdr:col>
      <xdr:colOff>1043940</xdr:colOff>
      <xdr:row>139</xdr:row>
      <xdr:rowOff>56607</xdr:rowOff>
    </xdr:to>
    <xdr:pic>
      <xdr:nvPicPr>
        <xdr:cNvPr id="99" name="Grafik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281940" y="27965401"/>
          <a:ext cx="762000" cy="544286"/>
        </a:xfrm>
        <a:prstGeom prst="rect">
          <a:avLst/>
        </a:prstGeom>
      </xdr:spPr>
    </xdr:pic>
    <xdr:clientData/>
  </xdr:twoCellAnchor>
  <xdr:twoCellAnchor editAs="oneCell">
    <xdr:from>
      <xdr:col>0</xdr:col>
      <xdr:colOff>335281</xdr:colOff>
      <xdr:row>141</xdr:row>
      <xdr:rowOff>30480</xdr:rowOff>
    </xdr:from>
    <xdr:to>
      <xdr:col>0</xdr:col>
      <xdr:colOff>1082595</xdr:colOff>
      <xdr:row>144</xdr:row>
      <xdr:rowOff>144780</xdr:rowOff>
    </xdr:to>
    <xdr:pic>
      <xdr:nvPicPr>
        <xdr:cNvPr id="101" name="Grafik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335281" y="28849320"/>
          <a:ext cx="747314" cy="662940"/>
        </a:xfrm>
        <a:prstGeom prst="rect">
          <a:avLst/>
        </a:prstGeom>
      </xdr:spPr>
    </xdr:pic>
    <xdr:clientData/>
  </xdr:twoCellAnchor>
  <xdr:twoCellAnchor editAs="oneCell">
    <xdr:from>
      <xdr:col>0</xdr:col>
      <xdr:colOff>335281</xdr:colOff>
      <xdr:row>146</xdr:row>
      <xdr:rowOff>30481</xdr:rowOff>
    </xdr:from>
    <xdr:to>
      <xdr:col>0</xdr:col>
      <xdr:colOff>1120141</xdr:colOff>
      <xdr:row>149</xdr:row>
      <xdr:rowOff>151991</xdr:rowOff>
    </xdr:to>
    <xdr:pic>
      <xdr:nvPicPr>
        <xdr:cNvPr id="103" name="Grafik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35281" y="29763721"/>
          <a:ext cx="784860" cy="670150"/>
        </a:xfrm>
        <a:prstGeom prst="rect">
          <a:avLst/>
        </a:prstGeom>
      </xdr:spPr>
    </xdr:pic>
    <xdr:clientData/>
  </xdr:twoCellAnchor>
  <xdr:twoCellAnchor editAs="oneCell">
    <xdr:from>
      <xdr:col>0</xdr:col>
      <xdr:colOff>312420</xdr:colOff>
      <xdr:row>151</xdr:row>
      <xdr:rowOff>7621</xdr:rowOff>
    </xdr:from>
    <xdr:to>
      <xdr:col>0</xdr:col>
      <xdr:colOff>1056973</xdr:colOff>
      <xdr:row>154</xdr:row>
      <xdr:rowOff>106681</xdr:rowOff>
    </xdr:to>
    <xdr:pic>
      <xdr:nvPicPr>
        <xdr:cNvPr id="105" name="Grafik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312420" y="30655261"/>
          <a:ext cx="744553" cy="647700"/>
        </a:xfrm>
        <a:prstGeom prst="rect">
          <a:avLst/>
        </a:prstGeom>
      </xdr:spPr>
    </xdr:pic>
    <xdr:clientData/>
  </xdr:twoCellAnchor>
  <xdr:twoCellAnchor editAs="oneCell">
    <xdr:from>
      <xdr:col>0</xdr:col>
      <xdr:colOff>365761</xdr:colOff>
      <xdr:row>158</xdr:row>
      <xdr:rowOff>53340</xdr:rowOff>
    </xdr:from>
    <xdr:to>
      <xdr:col>0</xdr:col>
      <xdr:colOff>1028701</xdr:colOff>
      <xdr:row>161</xdr:row>
      <xdr:rowOff>85974</xdr:rowOff>
    </xdr:to>
    <xdr:pic>
      <xdr:nvPicPr>
        <xdr:cNvPr id="107" name="Grafik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365761" y="31615380"/>
          <a:ext cx="662940" cy="581274"/>
        </a:xfrm>
        <a:prstGeom prst="rect">
          <a:avLst/>
        </a:prstGeom>
      </xdr:spPr>
    </xdr:pic>
    <xdr:clientData/>
  </xdr:twoCellAnchor>
  <xdr:twoCellAnchor editAs="oneCell">
    <xdr:from>
      <xdr:col>0</xdr:col>
      <xdr:colOff>434340</xdr:colOff>
      <xdr:row>163</xdr:row>
      <xdr:rowOff>68581</xdr:rowOff>
    </xdr:from>
    <xdr:to>
      <xdr:col>0</xdr:col>
      <xdr:colOff>1028700</xdr:colOff>
      <xdr:row>166</xdr:row>
      <xdr:rowOff>105363</xdr:rowOff>
    </xdr:to>
    <xdr:pic>
      <xdr:nvPicPr>
        <xdr:cNvPr id="109" name="Grafik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434340" y="32545021"/>
          <a:ext cx="594360" cy="585422"/>
        </a:xfrm>
        <a:prstGeom prst="rect">
          <a:avLst/>
        </a:prstGeom>
      </xdr:spPr>
    </xdr:pic>
    <xdr:clientData/>
  </xdr:twoCellAnchor>
  <xdr:twoCellAnchor editAs="oneCell">
    <xdr:from>
      <xdr:col>0</xdr:col>
      <xdr:colOff>281940</xdr:colOff>
      <xdr:row>178</xdr:row>
      <xdr:rowOff>38101</xdr:rowOff>
    </xdr:from>
    <xdr:to>
      <xdr:col>0</xdr:col>
      <xdr:colOff>1399540</xdr:colOff>
      <xdr:row>181</xdr:row>
      <xdr:rowOff>76201</xdr:rowOff>
    </xdr:to>
    <xdr:pic>
      <xdr:nvPicPr>
        <xdr:cNvPr id="111" name="Grafik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281940" y="35257741"/>
          <a:ext cx="1117600" cy="586740"/>
        </a:xfrm>
        <a:prstGeom prst="rect">
          <a:avLst/>
        </a:prstGeom>
      </xdr:spPr>
    </xdr:pic>
    <xdr:clientData/>
  </xdr:twoCellAnchor>
  <xdr:twoCellAnchor editAs="oneCell">
    <xdr:from>
      <xdr:col>0</xdr:col>
      <xdr:colOff>285750</xdr:colOff>
      <xdr:row>16</xdr:row>
      <xdr:rowOff>85724</xdr:rowOff>
    </xdr:from>
    <xdr:to>
      <xdr:col>0</xdr:col>
      <xdr:colOff>1733549</xdr:colOff>
      <xdr:row>19</xdr:row>
      <xdr:rowOff>156840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
        <a:stretch>
          <a:fillRect/>
        </a:stretch>
      </xdr:blipFill>
      <xdr:spPr>
        <a:xfrm>
          <a:off x="285750" y="3267074"/>
          <a:ext cx="1447799" cy="614041"/>
        </a:xfrm>
        <a:prstGeom prst="rect">
          <a:avLst/>
        </a:prstGeom>
      </xdr:spPr>
    </xdr:pic>
    <xdr:clientData/>
  </xdr:twoCellAnchor>
  <xdr:twoCellAnchor editAs="oneCell">
    <xdr:from>
      <xdr:col>0</xdr:col>
      <xdr:colOff>342900</xdr:colOff>
      <xdr:row>66</xdr:row>
      <xdr:rowOff>99060</xdr:rowOff>
    </xdr:from>
    <xdr:to>
      <xdr:col>0</xdr:col>
      <xdr:colOff>1325880</xdr:colOff>
      <xdr:row>69</xdr:row>
      <xdr:rowOff>121920</xdr:rowOff>
    </xdr:to>
    <xdr:pic>
      <xdr:nvPicPr>
        <xdr:cNvPr id="48" name="Grafik 47">
          <a:extLst>
            <a:ext uri="{FF2B5EF4-FFF2-40B4-BE49-F238E27FC236}">
              <a16:creationId xmlns:a16="http://schemas.microsoft.com/office/drawing/2014/main" id="{E2109F09-4208-7AE5-D008-E0AA5CC38B44}"/>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342900" y="12473940"/>
          <a:ext cx="98298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571500</xdr:colOff>
      <xdr:row>190</xdr:row>
      <xdr:rowOff>91440</xdr:rowOff>
    </xdr:from>
    <xdr:to>
      <xdr:col>0</xdr:col>
      <xdr:colOff>914400</xdr:colOff>
      <xdr:row>193</xdr:row>
      <xdr:rowOff>114300</xdr:rowOff>
    </xdr:to>
    <xdr:pic>
      <xdr:nvPicPr>
        <xdr:cNvPr id="50" name="Grafik 49">
          <a:extLst>
            <a:ext uri="{FF2B5EF4-FFF2-40B4-BE49-F238E27FC236}">
              <a16:creationId xmlns:a16="http://schemas.microsoft.com/office/drawing/2014/main" id="{AB583A98-FA16-6578-0663-A5D31617D98C}"/>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571500" y="35326320"/>
          <a:ext cx="3429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449580</xdr:colOff>
      <xdr:row>195</xdr:row>
      <xdr:rowOff>91440</xdr:rowOff>
    </xdr:from>
    <xdr:to>
      <xdr:col>0</xdr:col>
      <xdr:colOff>1041188</xdr:colOff>
      <xdr:row>198</xdr:row>
      <xdr:rowOff>38100</xdr:rowOff>
    </xdr:to>
    <xdr:pic>
      <xdr:nvPicPr>
        <xdr:cNvPr id="53" name="Grafik 52">
          <a:extLst>
            <a:ext uri="{FF2B5EF4-FFF2-40B4-BE49-F238E27FC236}">
              <a16:creationId xmlns:a16="http://schemas.microsoft.com/office/drawing/2014/main" id="{C7015C55-2C5D-1DA4-0FC0-8F39DD61FA4C}"/>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449580" y="36240720"/>
          <a:ext cx="591608"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403860</xdr:colOff>
      <xdr:row>76</xdr:row>
      <xdr:rowOff>83820</xdr:rowOff>
    </xdr:from>
    <xdr:to>
      <xdr:col>0</xdr:col>
      <xdr:colOff>1432560</xdr:colOff>
      <xdr:row>80</xdr:row>
      <xdr:rowOff>94527</xdr:rowOff>
    </xdr:to>
    <xdr:pic>
      <xdr:nvPicPr>
        <xdr:cNvPr id="55" name="Grafik 54">
          <a:extLst>
            <a:ext uri="{FF2B5EF4-FFF2-40B4-BE49-F238E27FC236}">
              <a16:creationId xmlns:a16="http://schemas.microsoft.com/office/drawing/2014/main" id="{2C86E8FF-35A3-6767-224C-0F2A86D69121}"/>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403860" y="14653260"/>
          <a:ext cx="1028700" cy="742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xdr:colOff>
      <xdr:row>1</xdr:row>
      <xdr:rowOff>30480</xdr:rowOff>
    </xdr:from>
    <xdr:to>
      <xdr:col>10</xdr:col>
      <xdr:colOff>7620</xdr:colOff>
      <xdr:row>7</xdr:row>
      <xdr:rowOff>160020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2860" y="213360"/>
          <a:ext cx="1164336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r>
            <a:rPr lang="de-DE" sz="1100" b="0" i="0" u="none" strike="noStrike">
              <a:solidFill>
                <a:schemeClr val="dk1"/>
              </a:solidFill>
              <a:effectLst/>
              <a:latin typeface="+mn-lt"/>
              <a:ea typeface="+mn-ea"/>
              <a:cs typeface="+mn-cs"/>
            </a:rPr>
            <a:t>Mielenweg 3, 3700 Tongeren (Belgium)</a:t>
          </a:r>
          <a:r>
            <a:rPr lang="de-DE"/>
            <a:t> 							</a:t>
          </a:r>
        </a:p>
        <a:p>
          <a:r>
            <a:rPr lang="de-DE" sz="1100" b="0" i="0" u="none" strike="noStrike">
              <a:solidFill>
                <a:schemeClr val="dk1"/>
              </a:solidFill>
              <a:effectLst/>
              <a:latin typeface="+mn-lt"/>
              <a:ea typeface="+mn-ea"/>
              <a:cs typeface="+mn-cs"/>
            </a:rPr>
            <a:t>Tel. 0032(0)12.24.18.01</a:t>
          </a:r>
          <a:r>
            <a:rPr lang="de-DE"/>
            <a:t> 								</a:t>
          </a:r>
          <a:r>
            <a:rPr lang="de-DE" sz="1100" b="0" i="0" u="sng" strike="noStrike">
              <a:solidFill>
                <a:schemeClr val="dk1"/>
              </a:solidFill>
              <a:effectLst/>
              <a:latin typeface="+mn-lt"/>
              <a:ea typeface="+mn-ea"/>
              <a:cs typeface="+mn-cs"/>
            </a:rPr>
            <a:t>Ansprechpartner RoofTG:</a:t>
          </a:r>
          <a:r>
            <a:rPr lang="de-DE"/>
            <a:t> </a:t>
          </a:r>
        </a:p>
        <a:p>
          <a:r>
            <a:rPr lang="de-DE" sz="1100" b="0" i="0" u="none" strike="noStrike">
              <a:solidFill>
                <a:schemeClr val="dk1"/>
              </a:solidFill>
              <a:effectLst/>
              <a:latin typeface="+mn-lt"/>
              <a:ea typeface="+mn-ea"/>
              <a:cs typeface="+mn-cs"/>
            </a:rPr>
            <a:t>									Jörg Sanner</a:t>
          </a:r>
          <a:r>
            <a:rPr lang="de-DE"/>
            <a:t> </a:t>
          </a:r>
          <a:r>
            <a:rPr lang="de-DE" sz="1100" b="0" i="0" u="sng" strike="noStrike">
              <a:solidFill>
                <a:schemeClr val="dk1"/>
              </a:solidFill>
              <a:effectLst/>
              <a:latin typeface="+mn-lt"/>
              <a:ea typeface="+mn-ea"/>
              <a:cs typeface="+mn-cs"/>
              <a:hlinkClick xmlns:r="http://schemas.openxmlformats.org/officeDocument/2006/relationships" r:id=""/>
            </a:rPr>
            <a:t>joerg.sanner@rooftg.com </a:t>
          </a:r>
          <a:r>
            <a:rPr lang="de-DE"/>
            <a:t> 	      </a:t>
          </a:r>
          <a:r>
            <a:rPr lang="de-DE">
              <a:solidFill>
                <a:srgbClr val="FF0000"/>
              </a:solidFill>
            </a:rPr>
            <a:t>**Spalte</a:t>
          </a:r>
          <a:r>
            <a:rPr lang="de-DE" baseline="0">
              <a:solidFill>
                <a:srgbClr val="FF0000"/>
              </a:solidFill>
            </a:rPr>
            <a:t> E die Mengen eingeben und Spalte H9 Ihren Rabatt***</a:t>
          </a:r>
          <a:r>
            <a:rPr lang="de-DE"/>
            <a:t>	</a:t>
          </a:r>
          <a:r>
            <a:rPr lang="de-DE" baseline="0"/>
            <a:t> 		</a:t>
          </a:r>
          <a:r>
            <a:rPr lang="de-DE"/>
            <a:t>	                             Mobil: 0049/175-3619172 </a:t>
          </a:r>
          <a:endParaRPr lang="de-DE" sz="1100"/>
        </a:p>
      </xdr:txBody>
    </xdr:sp>
    <xdr:clientData/>
  </xdr:twoCellAnchor>
  <xdr:twoCellAnchor editAs="absolute">
    <xdr:from>
      <xdr:col>0</xdr:col>
      <xdr:colOff>106680</xdr:colOff>
      <xdr:row>1</xdr:row>
      <xdr:rowOff>114300</xdr:rowOff>
    </xdr:from>
    <xdr:to>
      <xdr:col>1</xdr:col>
      <xdr:colOff>438100</xdr:colOff>
      <xdr:row>3</xdr:row>
      <xdr:rowOff>145633</xdr:rowOff>
    </xdr:to>
    <xdr:pic>
      <xdr:nvPicPr>
        <xdr:cNvPr id="3" name="Picture 4">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97180"/>
          <a:ext cx="2503120" cy="68665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1</xdr:col>
      <xdr:colOff>1325880</xdr:colOff>
      <xdr:row>1</xdr:row>
      <xdr:rowOff>205740</xdr:rowOff>
    </xdr:from>
    <xdr:to>
      <xdr:col>5</xdr:col>
      <xdr:colOff>403860</xdr:colOff>
      <xdr:row>5</xdr:row>
      <xdr:rowOff>129540</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3497580" y="388620"/>
          <a:ext cx="4335780" cy="1089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400" b="1" i="1" u="none"/>
            <a:t>Kalkulationstool</a:t>
          </a:r>
        </a:p>
        <a:p>
          <a:r>
            <a:rPr lang="de-DE" sz="1200" b="1" i="1" u="none"/>
            <a:t>Preise gültig ab 15.10.2022</a:t>
          </a:r>
        </a:p>
      </xdr:txBody>
    </xdr:sp>
    <xdr:clientData/>
  </xdr:twoCellAnchor>
  <xdr:twoCellAnchor editAs="oneCell">
    <xdr:from>
      <xdr:col>0</xdr:col>
      <xdr:colOff>1249680</xdr:colOff>
      <xdr:row>139</xdr:row>
      <xdr:rowOff>55246</xdr:rowOff>
    </xdr:from>
    <xdr:to>
      <xdr:col>0</xdr:col>
      <xdr:colOff>2080260</xdr:colOff>
      <xdr:row>142</xdr:row>
      <xdr:rowOff>129541</xdr:rowOff>
    </xdr:to>
    <xdr:pic>
      <xdr:nvPicPr>
        <xdr:cNvPr id="5" name="Grafik 4" descr="Valley 400/1350 – KEHLE 400/1350">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9680" y="26329006"/>
          <a:ext cx="83058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434339</xdr:colOff>
      <xdr:row>178</xdr:row>
      <xdr:rowOff>41911</xdr:rowOff>
    </xdr:from>
    <xdr:to>
      <xdr:col>0</xdr:col>
      <xdr:colOff>1115058</xdr:colOff>
      <xdr:row>181</xdr:row>
      <xdr:rowOff>5715</xdr:rowOff>
    </xdr:to>
    <xdr:pic>
      <xdr:nvPicPr>
        <xdr:cNvPr id="6" name="Grafik 5" descr="Solar holder - SOLARHALTERUNG">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4339" y="37837111"/>
          <a:ext cx="680719" cy="506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268605</xdr:colOff>
      <xdr:row>183</xdr:row>
      <xdr:rowOff>49530</xdr:rowOff>
    </xdr:from>
    <xdr:to>
      <xdr:col>0</xdr:col>
      <xdr:colOff>1403985</xdr:colOff>
      <xdr:row>186</xdr:row>
      <xdr:rowOff>160637</xdr:rowOff>
    </xdr:to>
    <xdr:pic>
      <xdr:nvPicPr>
        <xdr:cNvPr id="7" name="Grafik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a:stretch>
          <a:fillRect/>
        </a:stretch>
      </xdr:blipFill>
      <xdr:spPr>
        <a:xfrm>
          <a:off x="268605" y="38768655"/>
          <a:ext cx="1135380" cy="654032"/>
        </a:xfrm>
        <a:prstGeom prst="rect">
          <a:avLst/>
        </a:prstGeom>
      </xdr:spPr>
    </xdr:pic>
    <xdr:clientData/>
  </xdr:twoCellAnchor>
  <xdr:twoCellAnchor editAs="oneCell">
    <xdr:from>
      <xdr:col>0</xdr:col>
      <xdr:colOff>533400</xdr:colOff>
      <xdr:row>194</xdr:row>
      <xdr:rowOff>20178</xdr:rowOff>
    </xdr:from>
    <xdr:to>
      <xdr:col>0</xdr:col>
      <xdr:colOff>1336602</xdr:colOff>
      <xdr:row>197</xdr:row>
      <xdr:rowOff>86926</xdr:rowOff>
    </xdr:to>
    <xdr:pic>
      <xdr:nvPicPr>
        <xdr:cNvPr id="8" name="Grafik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5"/>
        <a:stretch>
          <a:fillRect/>
        </a:stretch>
      </xdr:blipFill>
      <xdr:spPr>
        <a:xfrm rot="5400000">
          <a:off x="630164" y="40642789"/>
          <a:ext cx="609673" cy="803202"/>
        </a:xfrm>
        <a:prstGeom prst="rect">
          <a:avLst/>
        </a:prstGeom>
      </xdr:spPr>
    </xdr:pic>
    <xdr:clientData/>
  </xdr:twoCellAnchor>
  <xdr:twoCellAnchor editAs="oneCell">
    <xdr:from>
      <xdr:col>0</xdr:col>
      <xdr:colOff>937261</xdr:colOff>
      <xdr:row>212</xdr:row>
      <xdr:rowOff>123825</xdr:rowOff>
    </xdr:from>
    <xdr:to>
      <xdr:col>0</xdr:col>
      <xdr:colOff>1223330</xdr:colOff>
      <xdr:row>214</xdr:row>
      <xdr:rowOff>71783</xdr:rowOff>
    </xdr:to>
    <xdr:pic>
      <xdr:nvPicPr>
        <xdr:cNvPr id="11" name="Grafik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6"/>
        <a:stretch>
          <a:fillRect/>
        </a:stretch>
      </xdr:blipFill>
      <xdr:spPr>
        <a:xfrm>
          <a:off x="937261" y="45015150"/>
          <a:ext cx="286069" cy="309908"/>
        </a:xfrm>
        <a:prstGeom prst="rect">
          <a:avLst/>
        </a:prstGeom>
      </xdr:spPr>
    </xdr:pic>
    <xdr:clientData/>
  </xdr:twoCellAnchor>
  <xdr:twoCellAnchor editAs="oneCell">
    <xdr:from>
      <xdr:col>0</xdr:col>
      <xdr:colOff>937260</xdr:colOff>
      <xdr:row>216</xdr:row>
      <xdr:rowOff>29620</xdr:rowOff>
    </xdr:from>
    <xdr:to>
      <xdr:col>0</xdr:col>
      <xdr:colOff>1577340</xdr:colOff>
      <xdr:row>218</xdr:row>
      <xdr:rowOff>161477</xdr:rowOff>
    </xdr:to>
    <xdr:pic>
      <xdr:nvPicPr>
        <xdr:cNvPr id="12" name="Grafik 11" descr="Flachbett LKW-Fahrer winken Cartoon - Lizenzfreies Foto - #13309040 |  Bildagentur PantherMedia">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37260" y="43295980"/>
          <a:ext cx="640080" cy="4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762000</xdr:colOff>
      <xdr:row>1</xdr:row>
      <xdr:rowOff>115848</xdr:rowOff>
    </xdr:from>
    <xdr:to>
      <xdr:col>9</xdr:col>
      <xdr:colOff>594360</xdr:colOff>
      <xdr:row>4</xdr:row>
      <xdr:rowOff>106958</xdr:rowOff>
    </xdr:to>
    <xdr:pic>
      <xdr:nvPicPr>
        <xdr:cNvPr id="13" name="Grafik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151620" y="298728"/>
          <a:ext cx="2308860" cy="974090"/>
        </a:xfrm>
        <a:prstGeom prst="rect">
          <a:avLst/>
        </a:prstGeom>
      </xdr:spPr>
    </xdr:pic>
    <xdr:clientData/>
  </xdr:twoCellAnchor>
  <xdr:twoCellAnchor editAs="oneCell">
    <xdr:from>
      <xdr:col>0</xdr:col>
      <xdr:colOff>419100</xdr:colOff>
      <xdr:row>40</xdr:row>
      <xdr:rowOff>53340</xdr:rowOff>
    </xdr:from>
    <xdr:to>
      <xdr:col>0</xdr:col>
      <xdr:colOff>1447800</xdr:colOff>
      <xdr:row>44</xdr:row>
      <xdr:rowOff>121192</xdr:rowOff>
    </xdr:to>
    <xdr:pic>
      <xdr:nvPicPr>
        <xdr:cNvPr id="15" name="Grafik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19100" y="5280660"/>
          <a:ext cx="1028700" cy="799372"/>
        </a:xfrm>
        <a:prstGeom prst="rect">
          <a:avLst/>
        </a:prstGeom>
      </xdr:spPr>
    </xdr:pic>
    <xdr:clientData/>
  </xdr:twoCellAnchor>
  <xdr:twoCellAnchor editAs="oneCell">
    <xdr:from>
      <xdr:col>0</xdr:col>
      <xdr:colOff>327660</xdr:colOff>
      <xdr:row>46</xdr:row>
      <xdr:rowOff>60960</xdr:rowOff>
    </xdr:from>
    <xdr:to>
      <xdr:col>0</xdr:col>
      <xdr:colOff>1539240</xdr:colOff>
      <xdr:row>51</xdr:row>
      <xdr:rowOff>43531</xdr:rowOff>
    </xdr:to>
    <xdr:pic>
      <xdr:nvPicPr>
        <xdr:cNvPr id="16" name="Grafik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27660" y="6385560"/>
          <a:ext cx="1211580" cy="896971"/>
        </a:xfrm>
        <a:prstGeom prst="rect">
          <a:avLst/>
        </a:prstGeom>
      </xdr:spPr>
    </xdr:pic>
    <xdr:clientData/>
  </xdr:twoCellAnchor>
  <xdr:twoCellAnchor editAs="oneCell">
    <xdr:from>
      <xdr:col>0</xdr:col>
      <xdr:colOff>396240</xdr:colOff>
      <xdr:row>53</xdr:row>
      <xdr:rowOff>53341</xdr:rowOff>
    </xdr:from>
    <xdr:to>
      <xdr:col>0</xdr:col>
      <xdr:colOff>1013460</xdr:colOff>
      <xdr:row>55</xdr:row>
      <xdr:rowOff>147213</xdr:rowOff>
    </xdr:to>
    <xdr:pic>
      <xdr:nvPicPr>
        <xdr:cNvPr id="17" name="Grafik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96240" y="7840981"/>
          <a:ext cx="617220" cy="459632"/>
        </a:xfrm>
        <a:prstGeom prst="rect">
          <a:avLst/>
        </a:prstGeom>
      </xdr:spPr>
    </xdr:pic>
    <xdr:clientData/>
  </xdr:twoCellAnchor>
  <xdr:twoCellAnchor editAs="oneCell">
    <xdr:from>
      <xdr:col>0</xdr:col>
      <xdr:colOff>464820</xdr:colOff>
      <xdr:row>58</xdr:row>
      <xdr:rowOff>30480</xdr:rowOff>
    </xdr:from>
    <xdr:to>
      <xdr:col>0</xdr:col>
      <xdr:colOff>1165860</xdr:colOff>
      <xdr:row>60</xdr:row>
      <xdr:rowOff>95359</xdr:rowOff>
    </xdr:to>
    <xdr:pic>
      <xdr:nvPicPr>
        <xdr:cNvPr id="18" name="Grafik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464820" y="8732520"/>
          <a:ext cx="701040" cy="430639"/>
        </a:xfrm>
        <a:prstGeom prst="rect">
          <a:avLst/>
        </a:prstGeom>
      </xdr:spPr>
    </xdr:pic>
    <xdr:clientData/>
  </xdr:twoCellAnchor>
  <xdr:twoCellAnchor editAs="oneCell">
    <xdr:from>
      <xdr:col>0</xdr:col>
      <xdr:colOff>373381</xdr:colOff>
      <xdr:row>62</xdr:row>
      <xdr:rowOff>53340</xdr:rowOff>
    </xdr:from>
    <xdr:to>
      <xdr:col>0</xdr:col>
      <xdr:colOff>1256183</xdr:colOff>
      <xdr:row>65</xdr:row>
      <xdr:rowOff>129540</xdr:rowOff>
    </xdr:to>
    <xdr:pic>
      <xdr:nvPicPr>
        <xdr:cNvPr id="19" name="Grafik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73381" y="9486900"/>
          <a:ext cx="882802" cy="624840"/>
        </a:xfrm>
        <a:prstGeom prst="rect">
          <a:avLst/>
        </a:prstGeom>
      </xdr:spPr>
    </xdr:pic>
    <xdr:clientData/>
  </xdr:twoCellAnchor>
  <xdr:twoCellAnchor editAs="oneCell">
    <xdr:from>
      <xdr:col>0</xdr:col>
      <xdr:colOff>434340</xdr:colOff>
      <xdr:row>67</xdr:row>
      <xdr:rowOff>30480</xdr:rowOff>
    </xdr:from>
    <xdr:to>
      <xdr:col>0</xdr:col>
      <xdr:colOff>1295400</xdr:colOff>
      <xdr:row>70</xdr:row>
      <xdr:rowOff>134670</xdr:rowOff>
    </xdr:to>
    <xdr:pic>
      <xdr:nvPicPr>
        <xdr:cNvPr id="20" name="Grafik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434340" y="10378440"/>
          <a:ext cx="861060" cy="652830"/>
        </a:xfrm>
        <a:prstGeom prst="rect">
          <a:avLst/>
        </a:prstGeom>
      </xdr:spPr>
    </xdr:pic>
    <xdr:clientData/>
  </xdr:twoCellAnchor>
  <xdr:twoCellAnchor editAs="oneCell">
    <xdr:from>
      <xdr:col>0</xdr:col>
      <xdr:colOff>365761</xdr:colOff>
      <xdr:row>72</xdr:row>
      <xdr:rowOff>30480</xdr:rowOff>
    </xdr:from>
    <xdr:to>
      <xdr:col>0</xdr:col>
      <xdr:colOff>1158241</xdr:colOff>
      <xdr:row>75</xdr:row>
      <xdr:rowOff>62248</xdr:rowOff>
    </xdr:to>
    <xdr:pic>
      <xdr:nvPicPr>
        <xdr:cNvPr id="21" name="Grafik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65761" y="11292840"/>
          <a:ext cx="792480" cy="580408"/>
        </a:xfrm>
        <a:prstGeom prst="rect">
          <a:avLst/>
        </a:prstGeom>
      </xdr:spPr>
    </xdr:pic>
    <xdr:clientData/>
  </xdr:twoCellAnchor>
  <xdr:twoCellAnchor editAs="oneCell">
    <xdr:from>
      <xdr:col>0</xdr:col>
      <xdr:colOff>502920</xdr:colOff>
      <xdr:row>82</xdr:row>
      <xdr:rowOff>30481</xdr:rowOff>
    </xdr:from>
    <xdr:to>
      <xdr:col>0</xdr:col>
      <xdr:colOff>1455420</xdr:colOff>
      <xdr:row>85</xdr:row>
      <xdr:rowOff>152921</xdr:rowOff>
    </xdr:to>
    <xdr:pic>
      <xdr:nvPicPr>
        <xdr:cNvPr id="23" name="Grafik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502920" y="13121641"/>
          <a:ext cx="952500" cy="671080"/>
        </a:xfrm>
        <a:prstGeom prst="rect">
          <a:avLst/>
        </a:prstGeom>
      </xdr:spPr>
    </xdr:pic>
    <xdr:clientData/>
  </xdr:twoCellAnchor>
  <xdr:twoCellAnchor editAs="oneCell">
    <xdr:from>
      <xdr:col>0</xdr:col>
      <xdr:colOff>502920</xdr:colOff>
      <xdr:row>95</xdr:row>
      <xdr:rowOff>91441</xdr:rowOff>
    </xdr:from>
    <xdr:to>
      <xdr:col>0</xdr:col>
      <xdr:colOff>1098263</xdr:colOff>
      <xdr:row>97</xdr:row>
      <xdr:rowOff>152401</xdr:rowOff>
    </xdr:to>
    <xdr:pic>
      <xdr:nvPicPr>
        <xdr:cNvPr id="27" name="Grafik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02920" y="17205961"/>
          <a:ext cx="595343" cy="426720"/>
        </a:xfrm>
        <a:prstGeom prst="rect">
          <a:avLst/>
        </a:prstGeom>
      </xdr:spPr>
    </xdr:pic>
    <xdr:clientData/>
  </xdr:twoCellAnchor>
  <xdr:twoCellAnchor editAs="oneCell">
    <xdr:from>
      <xdr:col>0</xdr:col>
      <xdr:colOff>510539</xdr:colOff>
      <xdr:row>99</xdr:row>
      <xdr:rowOff>68580</xdr:rowOff>
    </xdr:from>
    <xdr:to>
      <xdr:col>0</xdr:col>
      <xdr:colOff>1287778</xdr:colOff>
      <xdr:row>102</xdr:row>
      <xdr:rowOff>38099</xdr:rowOff>
    </xdr:to>
    <xdr:pic>
      <xdr:nvPicPr>
        <xdr:cNvPr id="28" name="Grafik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10539" y="17914620"/>
          <a:ext cx="777239" cy="518159"/>
        </a:xfrm>
        <a:prstGeom prst="rect">
          <a:avLst/>
        </a:prstGeom>
      </xdr:spPr>
    </xdr:pic>
    <xdr:clientData/>
  </xdr:twoCellAnchor>
  <xdr:twoCellAnchor editAs="oneCell">
    <xdr:from>
      <xdr:col>0</xdr:col>
      <xdr:colOff>411481</xdr:colOff>
      <xdr:row>106</xdr:row>
      <xdr:rowOff>60961</xdr:rowOff>
    </xdr:from>
    <xdr:to>
      <xdr:col>0</xdr:col>
      <xdr:colOff>1348741</xdr:colOff>
      <xdr:row>109</xdr:row>
      <xdr:rowOff>112537</xdr:rowOff>
    </xdr:to>
    <xdr:pic>
      <xdr:nvPicPr>
        <xdr:cNvPr id="31" name="Grafik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411481" y="20833081"/>
          <a:ext cx="937260" cy="600216"/>
        </a:xfrm>
        <a:prstGeom prst="rect">
          <a:avLst/>
        </a:prstGeom>
      </xdr:spPr>
    </xdr:pic>
    <xdr:clientData/>
  </xdr:twoCellAnchor>
  <xdr:twoCellAnchor editAs="oneCell">
    <xdr:from>
      <xdr:col>0</xdr:col>
      <xdr:colOff>327660</xdr:colOff>
      <xdr:row>113</xdr:row>
      <xdr:rowOff>60960</xdr:rowOff>
    </xdr:from>
    <xdr:to>
      <xdr:col>0</xdr:col>
      <xdr:colOff>1313498</xdr:colOff>
      <xdr:row>116</xdr:row>
      <xdr:rowOff>121920</xdr:rowOff>
    </xdr:to>
    <xdr:pic>
      <xdr:nvPicPr>
        <xdr:cNvPr id="33" name="Grafik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327660" y="23210520"/>
          <a:ext cx="985838" cy="609600"/>
        </a:xfrm>
        <a:prstGeom prst="rect">
          <a:avLst/>
        </a:prstGeom>
      </xdr:spPr>
    </xdr:pic>
    <xdr:clientData/>
  </xdr:twoCellAnchor>
  <xdr:twoCellAnchor editAs="oneCell">
    <xdr:from>
      <xdr:col>0</xdr:col>
      <xdr:colOff>236220</xdr:colOff>
      <xdr:row>118</xdr:row>
      <xdr:rowOff>76200</xdr:rowOff>
    </xdr:from>
    <xdr:to>
      <xdr:col>0</xdr:col>
      <xdr:colOff>1280160</xdr:colOff>
      <xdr:row>121</xdr:row>
      <xdr:rowOff>148015</xdr:rowOff>
    </xdr:to>
    <xdr:pic>
      <xdr:nvPicPr>
        <xdr:cNvPr id="34" name="Grafik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36220" y="24140160"/>
          <a:ext cx="1043940" cy="620455"/>
        </a:xfrm>
        <a:prstGeom prst="rect">
          <a:avLst/>
        </a:prstGeom>
      </xdr:spPr>
    </xdr:pic>
    <xdr:clientData/>
  </xdr:twoCellAnchor>
  <xdr:twoCellAnchor editAs="oneCell">
    <xdr:from>
      <xdr:col>0</xdr:col>
      <xdr:colOff>190501</xdr:colOff>
      <xdr:row>124</xdr:row>
      <xdr:rowOff>45720</xdr:rowOff>
    </xdr:from>
    <xdr:to>
      <xdr:col>0</xdr:col>
      <xdr:colOff>1150621</xdr:colOff>
      <xdr:row>127</xdr:row>
      <xdr:rowOff>128995</xdr:rowOff>
    </xdr:to>
    <xdr:pic>
      <xdr:nvPicPr>
        <xdr:cNvPr id="35" name="Grafik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90501" y="25572720"/>
          <a:ext cx="960120" cy="631915"/>
        </a:xfrm>
        <a:prstGeom prst="rect">
          <a:avLst/>
        </a:prstGeom>
      </xdr:spPr>
    </xdr:pic>
    <xdr:clientData/>
  </xdr:twoCellAnchor>
  <xdr:twoCellAnchor editAs="oneCell">
    <xdr:from>
      <xdr:col>0</xdr:col>
      <xdr:colOff>205740</xdr:colOff>
      <xdr:row>132</xdr:row>
      <xdr:rowOff>45720</xdr:rowOff>
    </xdr:from>
    <xdr:to>
      <xdr:col>0</xdr:col>
      <xdr:colOff>1394460</xdr:colOff>
      <xdr:row>135</xdr:row>
      <xdr:rowOff>165078</xdr:rowOff>
    </xdr:to>
    <xdr:pic>
      <xdr:nvPicPr>
        <xdr:cNvPr id="37" name="Grafik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205740" y="27767280"/>
          <a:ext cx="1188720" cy="667998"/>
        </a:xfrm>
        <a:prstGeom prst="rect">
          <a:avLst/>
        </a:prstGeom>
      </xdr:spPr>
    </xdr:pic>
    <xdr:clientData/>
  </xdr:twoCellAnchor>
  <xdr:twoCellAnchor editAs="oneCell">
    <xdr:from>
      <xdr:col>0</xdr:col>
      <xdr:colOff>83821</xdr:colOff>
      <xdr:row>139</xdr:row>
      <xdr:rowOff>106681</xdr:rowOff>
    </xdr:from>
    <xdr:to>
      <xdr:col>0</xdr:col>
      <xdr:colOff>1064123</xdr:colOff>
      <xdr:row>142</xdr:row>
      <xdr:rowOff>76201</xdr:rowOff>
    </xdr:to>
    <xdr:pic>
      <xdr:nvPicPr>
        <xdr:cNvPr id="38" name="Grafik 37">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83821" y="29108401"/>
          <a:ext cx="980302" cy="518160"/>
        </a:xfrm>
        <a:prstGeom prst="rect">
          <a:avLst/>
        </a:prstGeom>
      </xdr:spPr>
    </xdr:pic>
    <xdr:clientData/>
  </xdr:twoCellAnchor>
  <xdr:twoCellAnchor editAs="oneCell">
    <xdr:from>
      <xdr:col>0</xdr:col>
      <xdr:colOff>281940</xdr:colOff>
      <xdr:row>145</xdr:row>
      <xdr:rowOff>60961</xdr:rowOff>
    </xdr:from>
    <xdr:to>
      <xdr:col>0</xdr:col>
      <xdr:colOff>1043940</xdr:colOff>
      <xdr:row>148</xdr:row>
      <xdr:rowOff>56607</xdr:rowOff>
    </xdr:to>
    <xdr:pic>
      <xdr:nvPicPr>
        <xdr:cNvPr id="39" name="Grafik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81940" y="30159961"/>
          <a:ext cx="762000" cy="544286"/>
        </a:xfrm>
        <a:prstGeom prst="rect">
          <a:avLst/>
        </a:prstGeom>
      </xdr:spPr>
    </xdr:pic>
    <xdr:clientData/>
  </xdr:twoCellAnchor>
  <xdr:twoCellAnchor editAs="oneCell">
    <xdr:from>
      <xdr:col>0</xdr:col>
      <xdr:colOff>335281</xdr:colOff>
      <xdr:row>150</xdr:row>
      <xdr:rowOff>30480</xdr:rowOff>
    </xdr:from>
    <xdr:to>
      <xdr:col>0</xdr:col>
      <xdr:colOff>1082595</xdr:colOff>
      <xdr:row>153</xdr:row>
      <xdr:rowOff>144780</xdr:rowOff>
    </xdr:to>
    <xdr:pic>
      <xdr:nvPicPr>
        <xdr:cNvPr id="40" name="Grafik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335281" y="31043880"/>
          <a:ext cx="747314" cy="662940"/>
        </a:xfrm>
        <a:prstGeom prst="rect">
          <a:avLst/>
        </a:prstGeom>
      </xdr:spPr>
    </xdr:pic>
    <xdr:clientData/>
  </xdr:twoCellAnchor>
  <xdr:twoCellAnchor editAs="oneCell">
    <xdr:from>
      <xdr:col>0</xdr:col>
      <xdr:colOff>335281</xdr:colOff>
      <xdr:row>156</xdr:row>
      <xdr:rowOff>30481</xdr:rowOff>
    </xdr:from>
    <xdr:to>
      <xdr:col>0</xdr:col>
      <xdr:colOff>1120141</xdr:colOff>
      <xdr:row>159</xdr:row>
      <xdr:rowOff>151991</xdr:rowOff>
    </xdr:to>
    <xdr:pic>
      <xdr:nvPicPr>
        <xdr:cNvPr id="41" name="Grafik 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35281" y="31958281"/>
          <a:ext cx="784860" cy="670150"/>
        </a:xfrm>
        <a:prstGeom prst="rect">
          <a:avLst/>
        </a:prstGeom>
      </xdr:spPr>
    </xdr:pic>
    <xdr:clientData/>
  </xdr:twoCellAnchor>
  <xdr:twoCellAnchor editAs="oneCell">
    <xdr:from>
      <xdr:col>0</xdr:col>
      <xdr:colOff>312420</xdr:colOff>
      <xdr:row>161</xdr:row>
      <xdr:rowOff>7621</xdr:rowOff>
    </xdr:from>
    <xdr:to>
      <xdr:col>0</xdr:col>
      <xdr:colOff>1056973</xdr:colOff>
      <xdr:row>164</xdr:row>
      <xdr:rowOff>106681</xdr:rowOff>
    </xdr:to>
    <xdr:pic>
      <xdr:nvPicPr>
        <xdr:cNvPr id="42" name="Grafik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312420" y="32849821"/>
          <a:ext cx="744553" cy="647700"/>
        </a:xfrm>
        <a:prstGeom prst="rect">
          <a:avLst/>
        </a:prstGeom>
      </xdr:spPr>
    </xdr:pic>
    <xdr:clientData/>
  </xdr:twoCellAnchor>
  <xdr:twoCellAnchor editAs="oneCell">
    <xdr:from>
      <xdr:col>0</xdr:col>
      <xdr:colOff>365761</xdr:colOff>
      <xdr:row>168</xdr:row>
      <xdr:rowOff>53340</xdr:rowOff>
    </xdr:from>
    <xdr:to>
      <xdr:col>0</xdr:col>
      <xdr:colOff>1028701</xdr:colOff>
      <xdr:row>171</xdr:row>
      <xdr:rowOff>85974</xdr:rowOff>
    </xdr:to>
    <xdr:pic>
      <xdr:nvPicPr>
        <xdr:cNvPr id="43" name="Grafik 42">
          <a:extLst>
            <a:ext uri="{FF2B5EF4-FFF2-40B4-BE49-F238E27FC236}">
              <a16:creationId xmlns:a16="http://schemas.microsoft.com/office/drawing/2014/main" id="{00000000-0008-0000-0100-00002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65761" y="34175700"/>
          <a:ext cx="662940" cy="581274"/>
        </a:xfrm>
        <a:prstGeom prst="rect">
          <a:avLst/>
        </a:prstGeom>
      </xdr:spPr>
    </xdr:pic>
    <xdr:clientData/>
  </xdr:twoCellAnchor>
  <xdr:twoCellAnchor editAs="oneCell">
    <xdr:from>
      <xdr:col>0</xdr:col>
      <xdr:colOff>434340</xdr:colOff>
      <xdr:row>173</xdr:row>
      <xdr:rowOff>68581</xdr:rowOff>
    </xdr:from>
    <xdr:to>
      <xdr:col>0</xdr:col>
      <xdr:colOff>1028700</xdr:colOff>
      <xdr:row>176</xdr:row>
      <xdr:rowOff>105363</xdr:rowOff>
    </xdr:to>
    <xdr:pic>
      <xdr:nvPicPr>
        <xdr:cNvPr id="44" name="Grafik 43">
          <a:extLst>
            <a:ext uri="{FF2B5EF4-FFF2-40B4-BE49-F238E27FC236}">
              <a16:creationId xmlns:a16="http://schemas.microsoft.com/office/drawing/2014/main" id="{00000000-0008-0000-0100-00002C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434340" y="35105341"/>
          <a:ext cx="594360" cy="585422"/>
        </a:xfrm>
        <a:prstGeom prst="rect">
          <a:avLst/>
        </a:prstGeom>
      </xdr:spPr>
    </xdr:pic>
    <xdr:clientData/>
  </xdr:twoCellAnchor>
  <xdr:twoCellAnchor editAs="oneCell">
    <xdr:from>
      <xdr:col>0</xdr:col>
      <xdr:colOff>596265</xdr:colOff>
      <xdr:row>188</xdr:row>
      <xdr:rowOff>38101</xdr:rowOff>
    </xdr:from>
    <xdr:to>
      <xdr:col>0</xdr:col>
      <xdr:colOff>1713865</xdr:colOff>
      <xdr:row>191</xdr:row>
      <xdr:rowOff>76201</xdr:rowOff>
    </xdr:to>
    <xdr:pic>
      <xdr:nvPicPr>
        <xdr:cNvPr id="45" name="Grafik 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596265" y="39671626"/>
          <a:ext cx="1117600" cy="581025"/>
        </a:xfrm>
        <a:prstGeom prst="rect">
          <a:avLst/>
        </a:prstGeom>
      </xdr:spPr>
    </xdr:pic>
    <xdr:clientData/>
  </xdr:twoCellAnchor>
  <xdr:twoCellAnchor editAs="oneCell">
    <xdr:from>
      <xdr:col>0</xdr:col>
      <xdr:colOff>121920</xdr:colOff>
      <xdr:row>11</xdr:row>
      <xdr:rowOff>68580</xdr:rowOff>
    </xdr:from>
    <xdr:to>
      <xdr:col>0</xdr:col>
      <xdr:colOff>1036320</xdr:colOff>
      <xdr:row>13</xdr:row>
      <xdr:rowOff>178627</xdr:rowOff>
    </xdr:to>
    <xdr:pic>
      <xdr:nvPicPr>
        <xdr:cNvPr id="47" name="Grafik 46">
          <a:extLst>
            <a:ext uri="{FF2B5EF4-FFF2-40B4-BE49-F238E27FC236}">
              <a16:creationId xmlns:a16="http://schemas.microsoft.com/office/drawing/2014/main" id="{00000000-0008-0000-0100-00002F000000}"/>
            </a:ext>
          </a:extLst>
        </xdr:cNvPr>
        <xdr:cNvPicPr>
          <a:picLocks noChangeAspect="1"/>
        </xdr:cNvPicPr>
      </xdr:nvPicPr>
      <xdr:blipFill>
        <a:blip xmlns:r="http://schemas.openxmlformats.org/officeDocument/2006/relationships" r:embed="rId32"/>
        <a:stretch>
          <a:fillRect/>
        </a:stretch>
      </xdr:blipFill>
      <xdr:spPr>
        <a:xfrm>
          <a:off x="121920" y="2567940"/>
          <a:ext cx="914400" cy="475807"/>
        </a:xfrm>
        <a:prstGeom prst="rect">
          <a:avLst/>
        </a:prstGeom>
      </xdr:spPr>
    </xdr:pic>
    <xdr:clientData/>
  </xdr:twoCellAnchor>
  <xdr:twoCellAnchor editAs="oneCell">
    <xdr:from>
      <xdr:col>0</xdr:col>
      <xdr:colOff>76200</xdr:colOff>
      <xdr:row>18</xdr:row>
      <xdr:rowOff>60961</xdr:rowOff>
    </xdr:from>
    <xdr:to>
      <xdr:col>0</xdr:col>
      <xdr:colOff>1043940</xdr:colOff>
      <xdr:row>21</xdr:row>
      <xdr:rowOff>2128</xdr:rowOff>
    </xdr:to>
    <xdr:pic>
      <xdr:nvPicPr>
        <xdr:cNvPr id="53" name="Grafik 52">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33"/>
        <a:stretch>
          <a:fillRect/>
        </a:stretch>
      </xdr:blipFill>
      <xdr:spPr>
        <a:xfrm>
          <a:off x="76200" y="3474721"/>
          <a:ext cx="967740" cy="489807"/>
        </a:xfrm>
        <a:prstGeom prst="rect">
          <a:avLst/>
        </a:prstGeom>
      </xdr:spPr>
    </xdr:pic>
    <xdr:clientData/>
  </xdr:twoCellAnchor>
  <xdr:twoCellAnchor editAs="oneCell">
    <xdr:from>
      <xdr:col>0</xdr:col>
      <xdr:colOff>68581</xdr:colOff>
      <xdr:row>25</xdr:row>
      <xdr:rowOff>53340</xdr:rowOff>
    </xdr:from>
    <xdr:to>
      <xdr:col>0</xdr:col>
      <xdr:colOff>1051561</xdr:colOff>
      <xdr:row>27</xdr:row>
      <xdr:rowOff>166699</xdr:rowOff>
    </xdr:to>
    <xdr:pic>
      <xdr:nvPicPr>
        <xdr:cNvPr id="56" name="Grafik 55">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34"/>
        <a:stretch>
          <a:fillRect/>
        </a:stretch>
      </xdr:blipFill>
      <xdr:spPr>
        <a:xfrm>
          <a:off x="68581" y="4381500"/>
          <a:ext cx="982980" cy="479119"/>
        </a:xfrm>
        <a:prstGeom prst="rect">
          <a:avLst/>
        </a:prstGeom>
      </xdr:spPr>
    </xdr:pic>
    <xdr:clientData/>
  </xdr:twoCellAnchor>
  <xdr:twoCellAnchor editAs="oneCell">
    <xdr:from>
      <xdr:col>0</xdr:col>
      <xdr:colOff>76200</xdr:colOff>
      <xdr:row>32</xdr:row>
      <xdr:rowOff>68580</xdr:rowOff>
    </xdr:from>
    <xdr:to>
      <xdr:col>0</xdr:col>
      <xdr:colOff>1021080</xdr:colOff>
      <xdr:row>34</xdr:row>
      <xdr:rowOff>162492</xdr:rowOff>
    </xdr:to>
    <xdr:pic>
      <xdr:nvPicPr>
        <xdr:cNvPr id="58" name="Grafik 57">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35"/>
        <a:stretch>
          <a:fillRect/>
        </a:stretch>
      </xdr:blipFill>
      <xdr:spPr>
        <a:xfrm>
          <a:off x="76200" y="5128260"/>
          <a:ext cx="944880" cy="459672"/>
        </a:xfrm>
        <a:prstGeom prst="rect">
          <a:avLst/>
        </a:prstGeom>
      </xdr:spPr>
    </xdr:pic>
    <xdr:clientData/>
  </xdr:twoCellAnchor>
  <xdr:twoCellAnchor editAs="oneCell">
    <xdr:from>
      <xdr:col>0</xdr:col>
      <xdr:colOff>327660</xdr:colOff>
      <xdr:row>77</xdr:row>
      <xdr:rowOff>76199</xdr:rowOff>
    </xdr:from>
    <xdr:to>
      <xdr:col>0</xdr:col>
      <xdr:colOff>1215146</xdr:colOff>
      <xdr:row>80</xdr:row>
      <xdr:rowOff>160020</xdr:rowOff>
    </xdr:to>
    <xdr:pic>
      <xdr:nvPicPr>
        <xdr:cNvPr id="49" name="Grafik 48">
          <a:extLst>
            <a:ext uri="{FF2B5EF4-FFF2-40B4-BE49-F238E27FC236}">
              <a16:creationId xmlns:a16="http://schemas.microsoft.com/office/drawing/2014/main" id="{F99836EF-7DBB-56A4-6518-8A69369F2EEE}"/>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27660" y="15011399"/>
          <a:ext cx="887486" cy="632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297180</xdr:colOff>
      <xdr:row>88</xdr:row>
      <xdr:rowOff>99059</xdr:rowOff>
    </xdr:from>
    <xdr:to>
      <xdr:col>0</xdr:col>
      <xdr:colOff>1205432</xdr:colOff>
      <xdr:row>92</xdr:row>
      <xdr:rowOff>22860</xdr:rowOff>
    </xdr:to>
    <xdr:pic>
      <xdr:nvPicPr>
        <xdr:cNvPr id="50" name="Grafik 49">
          <a:extLst>
            <a:ext uri="{FF2B5EF4-FFF2-40B4-BE49-F238E27FC236}">
              <a16:creationId xmlns:a16="http://schemas.microsoft.com/office/drawing/2014/main" id="{D80A6AA8-C04A-51AF-BBB8-D914D911F55D}"/>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97180" y="17045939"/>
          <a:ext cx="908252" cy="655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464820</xdr:colOff>
      <xdr:row>200</xdr:row>
      <xdr:rowOff>53340</xdr:rowOff>
    </xdr:from>
    <xdr:to>
      <xdr:col>0</xdr:col>
      <xdr:colOff>848868</xdr:colOff>
      <xdr:row>203</xdr:row>
      <xdr:rowOff>144780</xdr:rowOff>
    </xdr:to>
    <xdr:pic>
      <xdr:nvPicPr>
        <xdr:cNvPr id="51" name="Grafik 50">
          <a:extLst>
            <a:ext uri="{FF2B5EF4-FFF2-40B4-BE49-F238E27FC236}">
              <a16:creationId xmlns:a16="http://schemas.microsoft.com/office/drawing/2014/main" id="{15A61FA8-C06E-936B-28D6-3402D5124B1F}"/>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464820" y="37482780"/>
          <a:ext cx="384048" cy="640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335280</xdr:colOff>
      <xdr:row>205</xdr:row>
      <xdr:rowOff>91439</xdr:rowOff>
    </xdr:from>
    <xdr:to>
      <xdr:col>0</xdr:col>
      <xdr:colOff>1051560</xdr:colOff>
      <xdr:row>208</xdr:row>
      <xdr:rowOff>142475</xdr:rowOff>
    </xdr:to>
    <xdr:pic>
      <xdr:nvPicPr>
        <xdr:cNvPr id="52" name="Grafik 51">
          <a:extLst>
            <a:ext uri="{FF2B5EF4-FFF2-40B4-BE49-F238E27FC236}">
              <a16:creationId xmlns:a16="http://schemas.microsoft.com/office/drawing/2014/main" id="{2EF4F371-6DFC-8B27-22E7-8260E00A85E1}"/>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335280" y="38435279"/>
          <a:ext cx="716280" cy="599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22860</xdr:colOff>
      <xdr:row>1</xdr:row>
      <xdr:rowOff>30480</xdr:rowOff>
    </xdr:from>
    <xdr:to>
      <xdr:col>10</xdr:col>
      <xdr:colOff>7620</xdr:colOff>
      <xdr:row>7</xdr:row>
      <xdr:rowOff>160020</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22860" y="213360"/>
          <a:ext cx="1164336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r>
            <a:rPr lang="de-DE" sz="1100" b="0" i="0" u="none" strike="noStrike">
              <a:solidFill>
                <a:schemeClr val="dk1"/>
              </a:solidFill>
              <a:effectLst/>
              <a:latin typeface="+mn-lt"/>
              <a:ea typeface="+mn-ea"/>
              <a:cs typeface="+mn-cs"/>
            </a:rPr>
            <a:t>Mielenweg 3, 3700 Tongeren (Belgium)</a:t>
          </a:r>
          <a:r>
            <a:rPr lang="de-DE"/>
            <a:t> 							</a:t>
          </a:r>
        </a:p>
        <a:p>
          <a:r>
            <a:rPr lang="de-DE" sz="1100" b="0" i="0" u="none" strike="noStrike">
              <a:solidFill>
                <a:schemeClr val="dk1"/>
              </a:solidFill>
              <a:effectLst/>
              <a:latin typeface="+mn-lt"/>
              <a:ea typeface="+mn-ea"/>
              <a:cs typeface="+mn-cs"/>
            </a:rPr>
            <a:t>Tel. 0032(0)12.24.18.01</a:t>
          </a:r>
          <a:r>
            <a:rPr lang="de-DE"/>
            <a:t> 								</a:t>
          </a:r>
          <a:r>
            <a:rPr lang="de-DE" sz="1100" b="0" i="0" u="sng" strike="noStrike">
              <a:solidFill>
                <a:schemeClr val="dk1"/>
              </a:solidFill>
              <a:effectLst/>
              <a:latin typeface="+mn-lt"/>
              <a:ea typeface="+mn-ea"/>
              <a:cs typeface="+mn-cs"/>
            </a:rPr>
            <a:t>Ansprechpartner RoofTG:</a:t>
          </a:r>
          <a:r>
            <a:rPr lang="de-DE"/>
            <a:t> </a:t>
          </a:r>
        </a:p>
        <a:p>
          <a:r>
            <a:rPr lang="de-DE" sz="1100" b="0" i="0" u="none" strike="noStrike">
              <a:solidFill>
                <a:schemeClr val="dk1"/>
              </a:solidFill>
              <a:effectLst/>
              <a:latin typeface="+mn-lt"/>
              <a:ea typeface="+mn-ea"/>
              <a:cs typeface="+mn-cs"/>
            </a:rPr>
            <a:t>									Jörg Sanner</a:t>
          </a:r>
          <a:r>
            <a:rPr lang="de-DE"/>
            <a:t> </a:t>
          </a:r>
          <a:r>
            <a:rPr lang="de-DE" sz="1100" b="0" i="0" u="sng" strike="noStrike">
              <a:solidFill>
                <a:schemeClr val="dk1"/>
              </a:solidFill>
              <a:effectLst/>
              <a:latin typeface="+mn-lt"/>
              <a:ea typeface="+mn-ea"/>
              <a:cs typeface="+mn-cs"/>
              <a:hlinkClick xmlns:r="http://schemas.openxmlformats.org/officeDocument/2006/relationships" r:id=""/>
            </a:rPr>
            <a:t>joerg.sanner@rooftg.com </a:t>
          </a:r>
          <a:r>
            <a:rPr lang="de-DE"/>
            <a:t> 	        </a:t>
          </a:r>
          <a:r>
            <a:rPr lang="de-DE">
              <a:solidFill>
                <a:srgbClr val="FF0000"/>
              </a:solidFill>
            </a:rPr>
            <a:t>**Spalte</a:t>
          </a:r>
          <a:r>
            <a:rPr lang="de-DE" baseline="0">
              <a:solidFill>
                <a:srgbClr val="FF0000"/>
              </a:solidFill>
            </a:rPr>
            <a:t> E die Mengen eingeben und Spalte H9 Ihren Rabatt***</a:t>
          </a:r>
          <a:r>
            <a:rPr lang="de-DE"/>
            <a:t>	</a:t>
          </a:r>
          <a:r>
            <a:rPr lang="de-DE" baseline="0"/>
            <a:t> 		</a:t>
          </a:r>
          <a:r>
            <a:rPr lang="de-DE"/>
            <a:t>	                             Mobil: 0049/175-3619172 </a:t>
          </a:r>
          <a:endParaRPr lang="de-DE" sz="1100"/>
        </a:p>
      </xdr:txBody>
    </xdr:sp>
    <xdr:clientData/>
  </xdr:twoCellAnchor>
  <xdr:twoCellAnchor editAs="absolute">
    <xdr:from>
      <xdr:col>0</xdr:col>
      <xdr:colOff>106680</xdr:colOff>
      <xdr:row>1</xdr:row>
      <xdr:rowOff>114300</xdr:rowOff>
    </xdr:from>
    <xdr:to>
      <xdr:col>1</xdr:col>
      <xdr:colOff>438100</xdr:colOff>
      <xdr:row>3</xdr:row>
      <xdr:rowOff>145633</xdr:rowOff>
    </xdr:to>
    <xdr:pic>
      <xdr:nvPicPr>
        <xdr:cNvPr id="3" name="Picture 4">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97180"/>
          <a:ext cx="2503120" cy="68665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1</xdr:col>
      <xdr:colOff>1325880</xdr:colOff>
      <xdr:row>1</xdr:row>
      <xdr:rowOff>205740</xdr:rowOff>
    </xdr:from>
    <xdr:to>
      <xdr:col>5</xdr:col>
      <xdr:colOff>403860</xdr:colOff>
      <xdr:row>5</xdr:row>
      <xdr:rowOff>129540</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3497580" y="388620"/>
          <a:ext cx="4335780" cy="1089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400" b="1" i="1" u="none"/>
            <a:t>Kalkulationstool</a:t>
          </a:r>
        </a:p>
        <a:p>
          <a:r>
            <a:rPr lang="de-DE" sz="1200" b="1" i="1" u="none"/>
            <a:t>Preise gültig ab 15.10.2022</a:t>
          </a:r>
        </a:p>
        <a:p>
          <a:endParaRPr lang="de-DE" sz="1200" b="1" i="1" u="none"/>
        </a:p>
      </xdr:txBody>
    </xdr:sp>
    <xdr:clientData/>
  </xdr:twoCellAnchor>
  <xdr:twoCellAnchor editAs="oneCell">
    <xdr:from>
      <xdr:col>0</xdr:col>
      <xdr:colOff>1143000</xdr:colOff>
      <xdr:row>161</xdr:row>
      <xdr:rowOff>85726</xdr:rowOff>
    </xdr:from>
    <xdr:to>
      <xdr:col>0</xdr:col>
      <xdr:colOff>1973580</xdr:colOff>
      <xdr:row>164</xdr:row>
      <xdr:rowOff>160021</xdr:rowOff>
    </xdr:to>
    <xdr:pic>
      <xdr:nvPicPr>
        <xdr:cNvPr id="5" name="Grafik 4" descr="Valley 400/1350 – KEHLE 400/1350">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0" y="29087446"/>
          <a:ext cx="83058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243839</xdr:colOff>
      <xdr:row>198</xdr:row>
      <xdr:rowOff>22861</xdr:rowOff>
    </xdr:from>
    <xdr:to>
      <xdr:col>0</xdr:col>
      <xdr:colOff>924558</xdr:colOff>
      <xdr:row>200</xdr:row>
      <xdr:rowOff>167640</xdr:rowOff>
    </xdr:to>
    <xdr:pic>
      <xdr:nvPicPr>
        <xdr:cNvPr id="6" name="Grafik 5" descr="Solar holder - SOLARHALTERUNG">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3839" y="35974021"/>
          <a:ext cx="680719" cy="510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411480</xdr:colOff>
      <xdr:row>208</xdr:row>
      <xdr:rowOff>30480</xdr:rowOff>
    </xdr:from>
    <xdr:to>
      <xdr:col>0</xdr:col>
      <xdr:colOff>1546860</xdr:colOff>
      <xdr:row>211</xdr:row>
      <xdr:rowOff>141587</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4"/>
        <a:stretch>
          <a:fillRect/>
        </a:stretch>
      </xdr:blipFill>
      <xdr:spPr>
        <a:xfrm>
          <a:off x="411480" y="36896040"/>
          <a:ext cx="1135380" cy="659747"/>
        </a:xfrm>
        <a:prstGeom prst="rect">
          <a:avLst/>
        </a:prstGeom>
      </xdr:spPr>
    </xdr:pic>
    <xdr:clientData/>
  </xdr:twoCellAnchor>
  <xdr:twoCellAnchor editAs="oneCell">
    <xdr:from>
      <xdr:col>0</xdr:col>
      <xdr:colOff>609600</xdr:colOff>
      <xdr:row>219</xdr:row>
      <xdr:rowOff>58276</xdr:rowOff>
    </xdr:from>
    <xdr:to>
      <xdr:col>0</xdr:col>
      <xdr:colOff>1412802</xdr:colOff>
      <xdr:row>222</xdr:row>
      <xdr:rowOff>125024</xdr:rowOff>
    </xdr:to>
    <xdr:pic>
      <xdr:nvPicPr>
        <xdr:cNvPr id="8" name="Grafik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5"/>
        <a:stretch>
          <a:fillRect/>
        </a:stretch>
      </xdr:blipFill>
      <xdr:spPr>
        <a:xfrm rot="5400000">
          <a:off x="703507" y="38841609"/>
          <a:ext cx="615388" cy="803202"/>
        </a:xfrm>
        <a:prstGeom prst="rect">
          <a:avLst/>
        </a:prstGeom>
      </xdr:spPr>
    </xdr:pic>
    <xdr:clientData/>
  </xdr:twoCellAnchor>
  <xdr:twoCellAnchor editAs="oneCell">
    <xdr:from>
      <xdr:col>0</xdr:col>
      <xdr:colOff>1318261</xdr:colOff>
      <xdr:row>235</xdr:row>
      <xdr:rowOff>68580</xdr:rowOff>
    </xdr:from>
    <xdr:to>
      <xdr:col>0</xdr:col>
      <xdr:colOff>1892717</xdr:colOff>
      <xdr:row>238</xdr:row>
      <xdr:rowOff>147983</xdr:rowOff>
    </xdr:to>
    <xdr:pic>
      <xdr:nvPicPr>
        <xdr:cNvPr id="11" name="Grafik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6"/>
        <a:stretch>
          <a:fillRect/>
        </a:stretch>
      </xdr:blipFill>
      <xdr:spPr>
        <a:xfrm>
          <a:off x="1318261" y="42420540"/>
          <a:ext cx="574456" cy="628043"/>
        </a:xfrm>
        <a:prstGeom prst="rect">
          <a:avLst/>
        </a:prstGeom>
      </xdr:spPr>
    </xdr:pic>
    <xdr:clientData/>
  </xdr:twoCellAnchor>
  <xdr:twoCellAnchor editAs="oneCell">
    <xdr:from>
      <xdr:col>0</xdr:col>
      <xdr:colOff>937260</xdr:colOff>
      <xdr:row>240</xdr:row>
      <xdr:rowOff>29620</xdr:rowOff>
    </xdr:from>
    <xdr:to>
      <xdr:col>0</xdr:col>
      <xdr:colOff>1577340</xdr:colOff>
      <xdr:row>242</xdr:row>
      <xdr:rowOff>161477</xdr:rowOff>
    </xdr:to>
    <xdr:pic>
      <xdr:nvPicPr>
        <xdr:cNvPr id="12" name="Grafik 11" descr="Flachbett LKW-Fahrer winken Cartoon - Lizenzfreies Foto - #13309040 |  Bildagentur PantherMedia">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37260" y="43295980"/>
          <a:ext cx="640080" cy="4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762000</xdr:colOff>
      <xdr:row>1</xdr:row>
      <xdr:rowOff>115848</xdr:rowOff>
    </xdr:from>
    <xdr:to>
      <xdr:col>9</xdr:col>
      <xdr:colOff>594360</xdr:colOff>
      <xdr:row>4</xdr:row>
      <xdr:rowOff>106958</xdr:rowOff>
    </xdr:to>
    <xdr:pic>
      <xdr:nvPicPr>
        <xdr:cNvPr id="13" name="Grafik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151620" y="298728"/>
          <a:ext cx="2308860" cy="974090"/>
        </a:xfrm>
        <a:prstGeom prst="rect">
          <a:avLst/>
        </a:prstGeom>
      </xdr:spPr>
    </xdr:pic>
    <xdr:clientData/>
  </xdr:twoCellAnchor>
  <xdr:twoCellAnchor editAs="oneCell">
    <xdr:from>
      <xdr:col>0</xdr:col>
      <xdr:colOff>419100</xdr:colOff>
      <xdr:row>58</xdr:row>
      <xdr:rowOff>53340</xdr:rowOff>
    </xdr:from>
    <xdr:to>
      <xdr:col>0</xdr:col>
      <xdr:colOff>1447800</xdr:colOff>
      <xdr:row>62</xdr:row>
      <xdr:rowOff>121192</xdr:rowOff>
    </xdr:to>
    <xdr:pic>
      <xdr:nvPicPr>
        <xdr:cNvPr id="15" name="Grafik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19100" y="5280660"/>
          <a:ext cx="1028700" cy="799372"/>
        </a:xfrm>
        <a:prstGeom prst="rect">
          <a:avLst/>
        </a:prstGeom>
      </xdr:spPr>
    </xdr:pic>
    <xdr:clientData/>
  </xdr:twoCellAnchor>
  <xdr:twoCellAnchor editAs="oneCell">
    <xdr:from>
      <xdr:col>0</xdr:col>
      <xdr:colOff>327660</xdr:colOff>
      <xdr:row>64</xdr:row>
      <xdr:rowOff>60960</xdr:rowOff>
    </xdr:from>
    <xdr:to>
      <xdr:col>0</xdr:col>
      <xdr:colOff>1539240</xdr:colOff>
      <xdr:row>69</xdr:row>
      <xdr:rowOff>43531</xdr:rowOff>
    </xdr:to>
    <xdr:pic>
      <xdr:nvPicPr>
        <xdr:cNvPr id="16" name="Grafik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27660" y="6385560"/>
          <a:ext cx="1211580" cy="896971"/>
        </a:xfrm>
        <a:prstGeom prst="rect">
          <a:avLst/>
        </a:prstGeom>
      </xdr:spPr>
    </xdr:pic>
    <xdr:clientData/>
  </xdr:twoCellAnchor>
  <xdr:twoCellAnchor editAs="oneCell">
    <xdr:from>
      <xdr:col>0</xdr:col>
      <xdr:colOff>396240</xdr:colOff>
      <xdr:row>71</xdr:row>
      <xdr:rowOff>53341</xdr:rowOff>
    </xdr:from>
    <xdr:to>
      <xdr:col>0</xdr:col>
      <xdr:colOff>1013460</xdr:colOff>
      <xdr:row>73</xdr:row>
      <xdr:rowOff>147213</xdr:rowOff>
    </xdr:to>
    <xdr:pic>
      <xdr:nvPicPr>
        <xdr:cNvPr id="17" name="Grafik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96240" y="7840981"/>
          <a:ext cx="617220" cy="459632"/>
        </a:xfrm>
        <a:prstGeom prst="rect">
          <a:avLst/>
        </a:prstGeom>
      </xdr:spPr>
    </xdr:pic>
    <xdr:clientData/>
  </xdr:twoCellAnchor>
  <xdr:twoCellAnchor editAs="oneCell">
    <xdr:from>
      <xdr:col>0</xdr:col>
      <xdr:colOff>464820</xdr:colOff>
      <xdr:row>75</xdr:row>
      <xdr:rowOff>30480</xdr:rowOff>
    </xdr:from>
    <xdr:to>
      <xdr:col>0</xdr:col>
      <xdr:colOff>1165860</xdr:colOff>
      <xdr:row>77</xdr:row>
      <xdr:rowOff>95359</xdr:rowOff>
    </xdr:to>
    <xdr:pic>
      <xdr:nvPicPr>
        <xdr:cNvPr id="18" name="Grafik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464820" y="8732520"/>
          <a:ext cx="701040" cy="430639"/>
        </a:xfrm>
        <a:prstGeom prst="rect">
          <a:avLst/>
        </a:prstGeom>
      </xdr:spPr>
    </xdr:pic>
    <xdr:clientData/>
  </xdr:twoCellAnchor>
  <xdr:twoCellAnchor editAs="oneCell">
    <xdr:from>
      <xdr:col>0</xdr:col>
      <xdr:colOff>373381</xdr:colOff>
      <xdr:row>79</xdr:row>
      <xdr:rowOff>53340</xdr:rowOff>
    </xdr:from>
    <xdr:to>
      <xdr:col>0</xdr:col>
      <xdr:colOff>1256183</xdr:colOff>
      <xdr:row>82</xdr:row>
      <xdr:rowOff>129540</xdr:rowOff>
    </xdr:to>
    <xdr:pic>
      <xdr:nvPicPr>
        <xdr:cNvPr id="19" name="Grafik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73381" y="9486900"/>
          <a:ext cx="882802" cy="624840"/>
        </a:xfrm>
        <a:prstGeom prst="rect">
          <a:avLst/>
        </a:prstGeom>
      </xdr:spPr>
    </xdr:pic>
    <xdr:clientData/>
  </xdr:twoCellAnchor>
  <xdr:twoCellAnchor editAs="oneCell">
    <xdr:from>
      <xdr:col>0</xdr:col>
      <xdr:colOff>434340</xdr:colOff>
      <xdr:row>84</xdr:row>
      <xdr:rowOff>30480</xdr:rowOff>
    </xdr:from>
    <xdr:to>
      <xdr:col>0</xdr:col>
      <xdr:colOff>1295400</xdr:colOff>
      <xdr:row>87</xdr:row>
      <xdr:rowOff>134670</xdr:rowOff>
    </xdr:to>
    <xdr:pic>
      <xdr:nvPicPr>
        <xdr:cNvPr id="20" name="Grafik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434340" y="10378440"/>
          <a:ext cx="861060" cy="652830"/>
        </a:xfrm>
        <a:prstGeom prst="rect">
          <a:avLst/>
        </a:prstGeom>
      </xdr:spPr>
    </xdr:pic>
    <xdr:clientData/>
  </xdr:twoCellAnchor>
  <xdr:twoCellAnchor editAs="oneCell">
    <xdr:from>
      <xdr:col>0</xdr:col>
      <xdr:colOff>365761</xdr:colOff>
      <xdr:row>89</xdr:row>
      <xdr:rowOff>30480</xdr:rowOff>
    </xdr:from>
    <xdr:to>
      <xdr:col>0</xdr:col>
      <xdr:colOff>1158241</xdr:colOff>
      <xdr:row>92</xdr:row>
      <xdr:rowOff>62248</xdr:rowOff>
    </xdr:to>
    <xdr:pic>
      <xdr:nvPicPr>
        <xdr:cNvPr id="21" name="Grafik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65761" y="11292840"/>
          <a:ext cx="792480" cy="580408"/>
        </a:xfrm>
        <a:prstGeom prst="rect">
          <a:avLst/>
        </a:prstGeom>
      </xdr:spPr>
    </xdr:pic>
    <xdr:clientData/>
  </xdr:twoCellAnchor>
  <xdr:twoCellAnchor editAs="oneCell">
    <xdr:from>
      <xdr:col>0</xdr:col>
      <xdr:colOff>502920</xdr:colOff>
      <xdr:row>99</xdr:row>
      <xdr:rowOff>30481</xdr:rowOff>
    </xdr:from>
    <xdr:to>
      <xdr:col>0</xdr:col>
      <xdr:colOff>1455420</xdr:colOff>
      <xdr:row>102</xdr:row>
      <xdr:rowOff>152921</xdr:rowOff>
    </xdr:to>
    <xdr:pic>
      <xdr:nvPicPr>
        <xdr:cNvPr id="23" name="Grafik 22">
          <a:extLst>
            <a:ext uri="{FF2B5EF4-FFF2-40B4-BE49-F238E27FC236}">
              <a16:creationId xmlns:a16="http://schemas.microsoft.com/office/drawing/2014/main" id="{00000000-0008-0000-0200-000017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502920" y="13121641"/>
          <a:ext cx="952500" cy="671080"/>
        </a:xfrm>
        <a:prstGeom prst="rect">
          <a:avLst/>
        </a:prstGeom>
      </xdr:spPr>
    </xdr:pic>
    <xdr:clientData/>
  </xdr:twoCellAnchor>
  <xdr:twoCellAnchor editAs="oneCell">
    <xdr:from>
      <xdr:col>0</xdr:col>
      <xdr:colOff>434341</xdr:colOff>
      <xdr:row>111</xdr:row>
      <xdr:rowOff>38100</xdr:rowOff>
    </xdr:from>
    <xdr:to>
      <xdr:col>0</xdr:col>
      <xdr:colOff>1295401</xdr:colOff>
      <xdr:row>114</xdr:row>
      <xdr:rowOff>55700</xdr:rowOff>
    </xdr:to>
    <xdr:pic>
      <xdr:nvPicPr>
        <xdr:cNvPr id="24" name="Grafik 23">
          <a:extLst>
            <a:ext uri="{FF2B5EF4-FFF2-40B4-BE49-F238E27FC236}">
              <a16:creationId xmlns:a16="http://schemas.microsoft.com/office/drawing/2014/main" id="{00000000-0008-0000-0200-000018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434341" y="14226540"/>
          <a:ext cx="861060" cy="566240"/>
        </a:xfrm>
        <a:prstGeom prst="rect">
          <a:avLst/>
        </a:prstGeom>
      </xdr:spPr>
    </xdr:pic>
    <xdr:clientData/>
  </xdr:twoCellAnchor>
  <xdr:twoCellAnchor editAs="oneCell">
    <xdr:from>
      <xdr:col>0</xdr:col>
      <xdr:colOff>632461</xdr:colOff>
      <xdr:row>116</xdr:row>
      <xdr:rowOff>45721</xdr:rowOff>
    </xdr:from>
    <xdr:to>
      <xdr:col>0</xdr:col>
      <xdr:colOff>1295401</xdr:colOff>
      <xdr:row>119</xdr:row>
      <xdr:rowOff>9108</xdr:rowOff>
    </xdr:to>
    <xdr:pic>
      <xdr:nvPicPr>
        <xdr:cNvPr id="26" name="Grafik 25">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32461" y="16245841"/>
          <a:ext cx="662940" cy="512027"/>
        </a:xfrm>
        <a:prstGeom prst="rect">
          <a:avLst/>
        </a:prstGeom>
      </xdr:spPr>
    </xdr:pic>
    <xdr:clientData/>
  </xdr:twoCellAnchor>
  <xdr:twoCellAnchor editAs="oneCell">
    <xdr:from>
      <xdr:col>0</xdr:col>
      <xdr:colOff>502920</xdr:colOff>
      <xdr:row>121</xdr:row>
      <xdr:rowOff>91441</xdr:rowOff>
    </xdr:from>
    <xdr:to>
      <xdr:col>0</xdr:col>
      <xdr:colOff>1098263</xdr:colOff>
      <xdr:row>123</xdr:row>
      <xdr:rowOff>152401</xdr:rowOff>
    </xdr:to>
    <xdr:pic>
      <xdr:nvPicPr>
        <xdr:cNvPr id="27" name="Grafik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02920" y="17205961"/>
          <a:ext cx="595343" cy="426720"/>
        </a:xfrm>
        <a:prstGeom prst="rect">
          <a:avLst/>
        </a:prstGeom>
      </xdr:spPr>
    </xdr:pic>
    <xdr:clientData/>
  </xdr:twoCellAnchor>
  <xdr:twoCellAnchor editAs="oneCell">
    <xdr:from>
      <xdr:col>0</xdr:col>
      <xdr:colOff>541020</xdr:colOff>
      <xdr:row>126</xdr:row>
      <xdr:rowOff>68581</xdr:rowOff>
    </xdr:from>
    <xdr:to>
      <xdr:col>0</xdr:col>
      <xdr:colOff>1287780</xdr:colOff>
      <xdr:row>129</xdr:row>
      <xdr:rowOff>87653</xdr:rowOff>
    </xdr:to>
    <xdr:pic>
      <xdr:nvPicPr>
        <xdr:cNvPr id="30" name="Grafik 29">
          <a:extLst>
            <a:ext uri="{FF2B5EF4-FFF2-40B4-BE49-F238E27FC236}">
              <a16:creationId xmlns:a16="http://schemas.microsoft.com/office/drawing/2014/main" id="{00000000-0008-0000-0200-00001E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41020" y="19926301"/>
          <a:ext cx="746760" cy="567712"/>
        </a:xfrm>
        <a:prstGeom prst="rect">
          <a:avLst/>
        </a:prstGeom>
      </xdr:spPr>
    </xdr:pic>
    <xdr:clientData/>
  </xdr:twoCellAnchor>
  <xdr:twoCellAnchor editAs="oneCell">
    <xdr:from>
      <xdr:col>0</xdr:col>
      <xdr:colOff>327660</xdr:colOff>
      <xdr:row>132</xdr:row>
      <xdr:rowOff>60960</xdr:rowOff>
    </xdr:from>
    <xdr:to>
      <xdr:col>0</xdr:col>
      <xdr:colOff>1313498</xdr:colOff>
      <xdr:row>135</xdr:row>
      <xdr:rowOff>121920</xdr:rowOff>
    </xdr:to>
    <xdr:pic>
      <xdr:nvPicPr>
        <xdr:cNvPr id="33" name="Grafik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27660" y="23210520"/>
          <a:ext cx="985838" cy="609600"/>
        </a:xfrm>
        <a:prstGeom prst="rect">
          <a:avLst/>
        </a:prstGeom>
      </xdr:spPr>
    </xdr:pic>
    <xdr:clientData/>
  </xdr:twoCellAnchor>
  <xdr:twoCellAnchor editAs="oneCell">
    <xdr:from>
      <xdr:col>0</xdr:col>
      <xdr:colOff>236220</xdr:colOff>
      <xdr:row>137</xdr:row>
      <xdr:rowOff>76200</xdr:rowOff>
    </xdr:from>
    <xdr:to>
      <xdr:col>0</xdr:col>
      <xdr:colOff>1280160</xdr:colOff>
      <xdr:row>140</xdr:row>
      <xdr:rowOff>148015</xdr:rowOff>
    </xdr:to>
    <xdr:pic>
      <xdr:nvPicPr>
        <xdr:cNvPr id="34" name="Grafik 33">
          <a:extLst>
            <a:ext uri="{FF2B5EF4-FFF2-40B4-BE49-F238E27FC236}">
              <a16:creationId xmlns:a16="http://schemas.microsoft.com/office/drawing/2014/main" id="{00000000-0008-0000-0200-000022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36220" y="24140160"/>
          <a:ext cx="1043940" cy="620455"/>
        </a:xfrm>
        <a:prstGeom prst="rect">
          <a:avLst/>
        </a:prstGeom>
      </xdr:spPr>
    </xdr:pic>
    <xdr:clientData/>
  </xdr:twoCellAnchor>
  <xdr:twoCellAnchor editAs="oneCell">
    <xdr:from>
      <xdr:col>0</xdr:col>
      <xdr:colOff>190501</xdr:colOff>
      <xdr:row>142</xdr:row>
      <xdr:rowOff>45720</xdr:rowOff>
    </xdr:from>
    <xdr:to>
      <xdr:col>0</xdr:col>
      <xdr:colOff>1150621</xdr:colOff>
      <xdr:row>145</xdr:row>
      <xdr:rowOff>128995</xdr:rowOff>
    </xdr:to>
    <xdr:pic>
      <xdr:nvPicPr>
        <xdr:cNvPr id="35" name="Grafik 34">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90501" y="25572720"/>
          <a:ext cx="960120" cy="631915"/>
        </a:xfrm>
        <a:prstGeom prst="rect">
          <a:avLst/>
        </a:prstGeom>
      </xdr:spPr>
    </xdr:pic>
    <xdr:clientData/>
  </xdr:twoCellAnchor>
  <xdr:twoCellAnchor editAs="oneCell">
    <xdr:from>
      <xdr:col>0</xdr:col>
      <xdr:colOff>213360</xdr:colOff>
      <xdr:row>147</xdr:row>
      <xdr:rowOff>38101</xdr:rowOff>
    </xdr:from>
    <xdr:to>
      <xdr:col>0</xdr:col>
      <xdr:colOff>1112520</xdr:colOff>
      <xdr:row>150</xdr:row>
      <xdr:rowOff>132383</xdr:rowOff>
    </xdr:to>
    <xdr:pic>
      <xdr:nvPicPr>
        <xdr:cNvPr id="36" name="Grafik 35">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13360" y="26479501"/>
          <a:ext cx="899160" cy="642922"/>
        </a:xfrm>
        <a:prstGeom prst="rect">
          <a:avLst/>
        </a:prstGeom>
      </xdr:spPr>
    </xdr:pic>
    <xdr:clientData/>
  </xdr:twoCellAnchor>
  <xdr:twoCellAnchor editAs="oneCell">
    <xdr:from>
      <xdr:col>0</xdr:col>
      <xdr:colOff>205740</xdr:colOff>
      <xdr:row>154</xdr:row>
      <xdr:rowOff>45720</xdr:rowOff>
    </xdr:from>
    <xdr:to>
      <xdr:col>0</xdr:col>
      <xdr:colOff>1394460</xdr:colOff>
      <xdr:row>157</xdr:row>
      <xdr:rowOff>165078</xdr:rowOff>
    </xdr:to>
    <xdr:pic>
      <xdr:nvPicPr>
        <xdr:cNvPr id="37" name="Grafik 36">
          <a:extLst>
            <a:ext uri="{FF2B5EF4-FFF2-40B4-BE49-F238E27FC236}">
              <a16:creationId xmlns:a16="http://schemas.microsoft.com/office/drawing/2014/main" id="{00000000-0008-0000-0200-000025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05740" y="27767280"/>
          <a:ext cx="1188720" cy="667998"/>
        </a:xfrm>
        <a:prstGeom prst="rect">
          <a:avLst/>
        </a:prstGeom>
      </xdr:spPr>
    </xdr:pic>
    <xdr:clientData/>
  </xdr:twoCellAnchor>
  <xdr:twoCellAnchor editAs="oneCell">
    <xdr:from>
      <xdr:col>0</xdr:col>
      <xdr:colOff>83821</xdr:colOff>
      <xdr:row>161</xdr:row>
      <xdr:rowOff>106681</xdr:rowOff>
    </xdr:from>
    <xdr:to>
      <xdr:col>0</xdr:col>
      <xdr:colOff>1064123</xdr:colOff>
      <xdr:row>164</xdr:row>
      <xdr:rowOff>76201</xdr:rowOff>
    </xdr:to>
    <xdr:pic>
      <xdr:nvPicPr>
        <xdr:cNvPr id="38" name="Grafik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83821" y="29108401"/>
          <a:ext cx="980302" cy="518160"/>
        </a:xfrm>
        <a:prstGeom prst="rect">
          <a:avLst/>
        </a:prstGeom>
      </xdr:spPr>
    </xdr:pic>
    <xdr:clientData/>
  </xdr:twoCellAnchor>
  <xdr:twoCellAnchor editAs="oneCell">
    <xdr:from>
      <xdr:col>0</xdr:col>
      <xdr:colOff>281940</xdr:colOff>
      <xdr:row>167</xdr:row>
      <xdr:rowOff>60961</xdr:rowOff>
    </xdr:from>
    <xdr:to>
      <xdr:col>0</xdr:col>
      <xdr:colOff>1043940</xdr:colOff>
      <xdr:row>170</xdr:row>
      <xdr:rowOff>56607</xdr:rowOff>
    </xdr:to>
    <xdr:pic>
      <xdr:nvPicPr>
        <xdr:cNvPr id="39" name="Grafik 38">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281940" y="30159961"/>
          <a:ext cx="762000" cy="544286"/>
        </a:xfrm>
        <a:prstGeom prst="rect">
          <a:avLst/>
        </a:prstGeom>
      </xdr:spPr>
    </xdr:pic>
    <xdr:clientData/>
  </xdr:twoCellAnchor>
  <xdr:twoCellAnchor editAs="oneCell">
    <xdr:from>
      <xdr:col>0</xdr:col>
      <xdr:colOff>335281</xdr:colOff>
      <xdr:row>172</xdr:row>
      <xdr:rowOff>30480</xdr:rowOff>
    </xdr:from>
    <xdr:to>
      <xdr:col>0</xdr:col>
      <xdr:colOff>1082595</xdr:colOff>
      <xdr:row>175</xdr:row>
      <xdr:rowOff>144780</xdr:rowOff>
    </xdr:to>
    <xdr:pic>
      <xdr:nvPicPr>
        <xdr:cNvPr id="40" name="Grafik 39">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335281" y="31043880"/>
          <a:ext cx="747314" cy="662940"/>
        </a:xfrm>
        <a:prstGeom prst="rect">
          <a:avLst/>
        </a:prstGeom>
      </xdr:spPr>
    </xdr:pic>
    <xdr:clientData/>
  </xdr:twoCellAnchor>
  <xdr:twoCellAnchor editAs="oneCell">
    <xdr:from>
      <xdr:col>0</xdr:col>
      <xdr:colOff>335281</xdr:colOff>
      <xdr:row>177</xdr:row>
      <xdr:rowOff>30481</xdr:rowOff>
    </xdr:from>
    <xdr:to>
      <xdr:col>0</xdr:col>
      <xdr:colOff>1120141</xdr:colOff>
      <xdr:row>180</xdr:row>
      <xdr:rowOff>151991</xdr:rowOff>
    </xdr:to>
    <xdr:pic>
      <xdr:nvPicPr>
        <xdr:cNvPr id="41" name="Grafik 40">
          <a:extLst>
            <a:ext uri="{FF2B5EF4-FFF2-40B4-BE49-F238E27FC236}">
              <a16:creationId xmlns:a16="http://schemas.microsoft.com/office/drawing/2014/main" id="{00000000-0008-0000-0200-00002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35281" y="31958281"/>
          <a:ext cx="784860" cy="670150"/>
        </a:xfrm>
        <a:prstGeom prst="rect">
          <a:avLst/>
        </a:prstGeom>
      </xdr:spPr>
    </xdr:pic>
    <xdr:clientData/>
  </xdr:twoCellAnchor>
  <xdr:twoCellAnchor editAs="oneCell">
    <xdr:from>
      <xdr:col>0</xdr:col>
      <xdr:colOff>312420</xdr:colOff>
      <xdr:row>182</xdr:row>
      <xdr:rowOff>7621</xdr:rowOff>
    </xdr:from>
    <xdr:to>
      <xdr:col>0</xdr:col>
      <xdr:colOff>1056973</xdr:colOff>
      <xdr:row>185</xdr:row>
      <xdr:rowOff>106681</xdr:rowOff>
    </xdr:to>
    <xdr:pic>
      <xdr:nvPicPr>
        <xdr:cNvPr id="42" name="Grafik 41">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312420" y="32849821"/>
          <a:ext cx="744553" cy="647700"/>
        </a:xfrm>
        <a:prstGeom prst="rect">
          <a:avLst/>
        </a:prstGeom>
      </xdr:spPr>
    </xdr:pic>
    <xdr:clientData/>
  </xdr:twoCellAnchor>
  <xdr:twoCellAnchor editAs="oneCell">
    <xdr:from>
      <xdr:col>0</xdr:col>
      <xdr:colOff>365761</xdr:colOff>
      <xdr:row>188</xdr:row>
      <xdr:rowOff>53340</xdr:rowOff>
    </xdr:from>
    <xdr:to>
      <xdr:col>0</xdr:col>
      <xdr:colOff>1028701</xdr:colOff>
      <xdr:row>191</xdr:row>
      <xdr:rowOff>85974</xdr:rowOff>
    </xdr:to>
    <xdr:pic>
      <xdr:nvPicPr>
        <xdr:cNvPr id="43" name="Grafik 42">
          <a:extLst>
            <a:ext uri="{FF2B5EF4-FFF2-40B4-BE49-F238E27FC236}">
              <a16:creationId xmlns:a16="http://schemas.microsoft.com/office/drawing/2014/main" id="{00000000-0008-0000-0200-00002B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365761" y="34175700"/>
          <a:ext cx="662940" cy="581274"/>
        </a:xfrm>
        <a:prstGeom prst="rect">
          <a:avLst/>
        </a:prstGeom>
      </xdr:spPr>
    </xdr:pic>
    <xdr:clientData/>
  </xdr:twoCellAnchor>
  <xdr:twoCellAnchor editAs="oneCell">
    <xdr:from>
      <xdr:col>0</xdr:col>
      <xdr:colOff>434340</xdr:colOff>
      <xdr:row>193</xdr:row>
      <xdr:rowOff>68581</xdr:rowOff>
    </xdr:from>
    <xdr:to>
      <xdr:col>0</xdr:col>
      <xdr:colOff>1028700</xdr:colOff>
      <xdr:row>196</xdr:row>
      <xdr:rowOff>105363</xdr:rowOff>
    </xdr:to>
    <xdr:pic>
      <xdr:nvPicPr>
        <xdr:cNvPr id="44" name="Grafik 43">
          <a:extLst>
            <a:ext uri="{FF2B5EF4-FFF2-40B4-BE49-F238E27FC236}">
              <a16:creationId xmlns:a16="http://schemas.microsoft.com/office/drawing/2014/main" id="{00000000-0008-0000-0200-00002C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434340" y="35105341"/>
          <a:ext cx="594360" cy="585422"/>
        </a:xfrm>
        <a:prstGeom prst="rect">
          <a:avLst/>
        </a:prstGeom>
      </xdr:spPr>
    </xdr:pic>
    <xdr:clientData/>
  </xdr:twoCellAnchor>
  <xdr:twoCellAnchor editAs="oneCell">
    <xdr:from>
      <xdr:col>0</xdr:col>
      <xdr:colOff>281940</xdr:colOff>
      <xdr:row>213</xdr:row>
      <xdr:rowOff>38101</xdr:rowOff>
    </xdr:from>
    <xdr:to>
      <xdr:col>0</xdr:col>
      <xdr:colOff>1399540</xdr:colOff>
      <xdr:row>216</xdr:row>
      <xdr:rowOff>76201</xdr:rowOff>
    </xdr:to>
    <xdr:pic>
      <xdr:nvPicPr>
        <xdr:cNvPr id="45" name="Grafik 44">
          <a:extLst>
            <a:ext uri="{FF2B5EF4-FFF2-40B4-BE49-F238E27FC236}">
              <a16:creationId xmlns:a16="http://schemas.microsoft.com/office/drawing/2014/main" id="{00000000-0008-0000-0200-00002D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281940" y="37818061"/>
          <a:ext cx="1117600" cy="586740"/>
        </a:xfrm>
        <a:prstGeom prst="rect">
          <a:avLst/>
        </a:prstGeom>
      </xdr:spPr>
    </xdr:pic>
    <xdr:clientData/>
  </xdr:twoCellAnchor>
  <xdr:twoCellAnchor editAs="oneCell">
    <xdr:from>
      <xdr:col>0</xdr:col>
      <xdr:colOff>160020</xdr:colOff>
      <xdr:row>11</xdr:row>
      <xdr:rowOff>1</xdr:rowOff>
    </xdr:from>
    <xdr:to>
      <xdr:col>0</xdr:col>
      <xdr:colOff>1981200</xdr:colOff>
      <xdr:row>14</xdr:row>
      <xdr:rowOff>29997</xdr:rowOff>
    </xdr:to>
    <xdr:pic>
      <xdr:nvPicPr>
        <xdr:cNvPr id="46" name="Grafik 45">
          <a:extLst>
            <a:ext uri="{FF2B5EF4-FFF2-40B4-BE49-F238E27FC236}">
              <a16:creationId xmlns:a16="http://schemas.microsoft.com/office/drawing/2014/main" id="{00000000-0008-0000-0200-00002E000000}"/>
            </a:ext>
          </a:extLst>
        </xdr:cNvPr>
        <xdr:cNvPicPr>
          <a:picLocks noChangeAspect="1"/>
        </xdr:cNvPicPr>
      </xdr:nvPicPr>
      <xdr:blipFill>
        <a:blip xmlns:r="http://schemas.openxmlformats.org/officeDocument/2006/relationships" r:embed="rId34"/>
        <a:stretch>
          <a:fillRect/>
        </a:stretch>
      </xdr:blipFill>
      <xdr:spPr>
        <a:xfrm>
          <a:off x="160020" y="2301241"/>
          <a:ext cx="1821180" cy="578636"/>
        </a:xfrm>
        <a:prstGeom prst="rect">
          <a:avLst/>
        </a:prstGeom>
      </xdr:spPr>
    </xdr:pic>
    <xdr:clientData/>
  </xdr:twoCellAnchor>
  <xdr:twoCellAnchor editAs="oneCell">
    <xdr:from>
      <xdr:col>0</xdr:col>
      <xdr:colOff>312420</xdr:colOff>
      <xdr:row>94</xdr:row>
      <xdr:rowOff>106680</xdr:rowOff>
    </xdr:from>
    <xdr:to>
      <xdr:col>0</xdr:col>
      <xdr:colOff>1146440</xdr:colOff>
      <xdr:row>97</xdr:row>
      <xdr:rowOff>152400</xdr:rowOff>
    </xdr:to>
    <xdr:pic>
      <xdr:nvPicPr>
        <xdr:cNvPr id="48" name="Grafik 47">
          <a:extLst>
            <a:ext uri="{FF2B5EF4-FFF2-40B4-BE49-F238E27FC236}">
              <a16:creationId xmlns:a16="http://schemas.microsoft.com/office/drawing/2014/main" id="{AEB6E965-7214-F63B-5F16-78E73D856047}"/>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12420" y="13213080"/>
          <a:ext cx="834020" cy="594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358140</xdr:colOff>
      <xdr:row>104</xdr:row>
      <xdr:rowOff>30480</xdr:rowOff>
    </xdr:from>
    <xdr:to>
      <xdr:col>0</xdr:col>
      <xdr:colOff>1432560</xdr:colOff>
      <xdr:row>108</xdr:row>
      <xdr:rowOff>74174</xdr:rowOff>
    </xdr:to>
    <xdr:pic>
      <xdr:nvPicPr>
        <xdr:cNvPr id="49" name="Grafik 48">
          <a:extLst>
            <a:ext uri="{FF2B5EF4-FFF2-40B4-BE49-F238E27FC236}">
              <a16:creationId xmlns:a16="http://schemas.microsoft.com/office/drawing/2014/main" id="{4EE21AFF-5E48-9DA3-67F3-C83782C37F52}"/>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58140" y="14965680"/>
          <a:ext cx="1074420" cy="77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525780</xdr:colOff>
      <xdr:row>225</xdr:row>
      <xdr:rowOff>38100</xdr:rowOff>
    </xdr:from>
    <xdr:to>
      <xdr:col>0</xdr:col>
      <xdr:colOff>899160</xdr:colOff>
      <xdr:row>228</xdr:row>
      <xdr:rowOff>111760</xdr:rowOff>
    </xdr:to>
    <xdr:pic>
      <xdr:nvPicPr>
        <xdr:cNvPr id="50" name="Grafik 49">
          <a:extLst>
            <a:ext uri="{FF2B5EF4-FFF2-40B4-BE49-F238E27FC236}">
              <a16:creationId xmlns:a16="http://schemas.microsoft.com/office/drawing/2014/main" id="{C41C4400-97BC-C373-3DBF-F0876FBED08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525780" y="36187380"/>
          <a:ext cx="37338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327659</xdr:colOff>
      <xdr:row>230</xdr:row>
      <xdr:rowOff>68580</xdr:rowOff>
    </xdr:from>
    <xdr:to>
      <xdr:col>0</xdr:col>
      <xdr:colOff>1010282</xdr:colOff>
      <xdr:row>233</xdr:row>
      <xdr:rowOff>91440</xdr:rowOff>
    </xdr:to>
    <xdr:pic>
      <xdr:nvPicPr>
        <xdr:cNvPr id="51" name="Grafik 50">
          <a:extLst>
            <a:ext uri="{FF2B5EF4-FFF2-40B4-BE49-F238E27FC236}">
              <a16:creationId xmlns:a16="http://schemas.microsoft.com/office/drawing/2014/main" id="{4F900C66-BEA1-534F-9646-AC3425C7D3EA}"/>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27659" y="37132260"/>
          <a:ext cx="682623"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190501</xdr:colOff>
      <xdr:row>32</xdr:row>
      <xdr:rowOff>30480</xdr:rowOff>
    </xdr:from>
    <xdr:to>
      <xdr:col>0</xdr:col>
      <xdr:colOff>1714501</xdr:colOff>
      <xdr:row>34</xdr:row>
      <xdr:rowOff>147399</xdr:rowOff>
    </xdr:to>
    <xdr:pic>
      <xdr:nvPicPr>
        <xdr:cNvPr id="52" name="Grafik 51">
          <a:extLst>
            <a:ext uri="{FF2B5EF4-FFF2-40B4-BE49-F238E27FC236}">
              <a16:creationId xmlns:a16="http://schemas.microsoft.com/office/drawing/2014/main" id="{D35AC4F7-0AF1-43E9-A119-DC6A2FB3E8C0}"/>
            </a:ext>
          </a:extLst>
        </xdr:cNvPr>
        <xdr:cNvPicPr>
          <a:picLocks noChangeAspect="1"/>
        </xdr:cNvPicPr>
      </xdr:nvPicPr>
      <xdr:blipFill>
        <a:blip xmlns:r="http://schemas.openxmlformats.org/officeDocument/2006/relationships" r:embed="rId39"/>
        <a:stretch>
          <a:fillRect/>
        </a:stretch>
      </xdr:blipFill>
      <xdr:spPr>
        <a:xfrm>
          <a:off x="190501" y="2529840"/>
          <a:ext cx="1524000" cy="482679"/>
        </a:xfrm>
        <a:prstGeom prst="rect">
          <a:avLst/>
        </a:prstGeom>
      </xdr:spPr>
    </xdr:pic>
    <xdr:clientData/>
  </xdr:twoCellAnchor>
  <xdr:twoCellAnchor editAs="oneCell">
    <xdr:from>
      <xdr:col>0</xdr:col>
      <xdr:colOff>0</xdr:colOff>
      <xdr:row>40</xdr:row>
      <xdr:rowOff>0</xdr:rowOff>
    </xdr:from>
    <xdr:to>
      <xdr:col>0</xdr:col>
      <xdr:colOff>2089419</xdr:colOff>
      <xdr:row>43</xdr:row>
      <xdr:rowOff>152400</xdr:rowOff>
    </xdr:to>
    <xdr:pic>
      <xdr:nvPicPr>
        <xdr:cNvPr id="53" name="Grafik 52">
          <a:extLst>
            <a:ext uri="{FF2B5EF4-FFF2-40B4-BE49-F238E27FC236}">
              <a16:creationId xmlns:a16="http://schemas.microsoft.com/office/drawing/2014/main" id="{41F9C1FF-6D63-4F04-8AF1-B8D3D90DAE55}"/>
            </a:ext>
          </a:extLst>
        </xdr:cNvPr>
        <xdr:cNvPicPr>
          <a:picLocks noChangeAspect="1"/>
        </xdr:cNvPicPr>
      </xdr:nvPicPr>
      <xdr:blipFill>
        <a:blip xmlns:r="http://schemas.openxmlformats.org/officeDocument/2006/relationships" r:embed="rId40"/>
        <a:stretch>
          <a:fillRect/>
        </a:stretch>
      </xdr:blipFill>
      <xdr:spPr>
        <a:xfrm>
          <a:off x="0" y="4511040"/>
          <a:ext cx="2089419" cy="701040"/>
        </a:xfrm>
        <a:prstGeom prst="rect">
          <a:avLst/>
        </a:prstGeom>
      </xdr:spPr>
    </xdr:pic>
    <xdr:clientData/>
  </xdr:twoCellAnchor>
  <xdr:twoCellAnchor editAs="oneCell">
    <xdr:from>
      <xdr:col>0</xdr:col>
      <xdr:colOff>93346</xdr:colOff>
      <xdr:row>49</xdr:row>
      <xdr:rowOff>169545</xdr:rowOff>
    </xdr:from>
    <xdr:to>
      <xdr:col>0</xdr:col>
      <xdr:colOff>1739266</xdr:colOff>
      <xdr:row>52</xdr:row>
      <xdr:rowOff>162029</xdr:rowOff>
    </xdr:to>
    <xdr:pic>
      <xdr:nvPicPr>
        <xdr:cNvPr id="55" name="Grafik 54">
          <a:extLst>
            <a:ext uri="{FF2B5EF4-FFF2-40B4-BE49-F238E27FC236}">
              <a16:creationId xmlns:a16="http://schemas.microsoft.com/office/drawing/2014/main" id="{1AE4C553-E71A-4DDD-8497-7637164A0290}"/>
            </a:ext>
          </a:extLst>
        </xdr:cNvPr>
        <xdr:cNvPicPr>
          <a:picLocks noChangeAspect="1"/>
        </xdr:cNvPicPr>
      </xdr:nvPicPr>
      <xdr:blipFill>
        <a:blip xmlns:r="http://schemas.openxmlformats.org/officeDocument/2006/relationships" r:embed="rId41"/>
        <a:stretch>
          <a:fillRect/>
        </a:stretch>
      </xdr:blipFill>
      <xdr:spPr>
        <a:xfrm>
          <a:off x="93346" y="5960745"/>
          <a:ext cx="1645920" cy="541124"/>
        </a:xfrm>
        <a:prstGeom prst="rect">
          <a:avLst/>
        </a:prstGeom>
      </xdr:spPr>
    </xdr:pic>
    <xdr:clientData/>
  </xdr:twoCellAnchor>
  <xdr:twoCellAnchor editAs="oneCell">
    <xdr:from>
      <xdr:col>0</xdr:col>
      <xdr:colOff>304800</xdr:colOff>
      <xdr:row>202</xdr:row>
      <xdr:rowOff>91440</xdr:rowOff>
    </xdr:from>
    <xdr:to>
      <xdr:col>0</xdr:col>
      <xdr:colOff>1121735</xdr:colOff>
      <xdr:row>205</xdr:row>
      <xdr:rowOff>48812</xdr:rowOff>
    </xdr:to>
    <xdr:pic>
      <xdr:nvPicPr>
        <xdr:cNvPr id="10" name="Grafik 9">
          <a:extLst>
            <a:ext uri="{FF2B5EF4-FFF2-40B4-BE49-F238E27FC236}">
              <a16:creationId xmlns:a16="http://schemas.microsoft.com/office/drawing/2014/main" id="{A51B5C8C-A9D5-BCCB-6992-40ED1678B1F0}"/>
            </a:ext>
          </a:extLst>
        </xdr:cNvPr>
        <xdr:cNvPicPr>
          <a:picLocks noChangeAspect="1"/>
        </xdr:cNvPicPr>
      </xdr:nvPicPr>
      <xdr:blipFill>
        <a:blip xmlns:r="http://schemas.openxmlformats.org/officeDocument/2006/relationships" r:embed="rId42"/>
        <a:stretch>
          <a:fillRect/>
        </a:stretch>
      </xdr:blipFill>
      <xdr:spPr>
        <a:xfrm>
          <a:off x="304800" y="37520880"/>
          <a:ext cx="816935" cy="5060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22860</xdr:colOff>
      <xdr:row>1</xdr:row>
      <xdr:rowOff>30480</xdr:rowOff>
    </xdr:from>
    <xdr:to>
      <xdr:col>10</xdr:col>
      <xdr:colOff>7620</xdr:colOff>
      <xdr:row>7</xdr:row>
      <xdr:rowOff>160020</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22860" y="213360"/>
          <a:ext cx="1164336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r>
            <a:rPr lang="de-DE" sz="1100" b="0" i="0" u="none" strike="noStrike">
              <a:solidFill>
                <a:schemeClr val="dk1"/>
              </a:solidFill>
              <a:effectLst/>
              <a:latin typeface="+mn-lt"/>
              <a:ea typeface="+mn-ea"/>
              <a:cs typeface="+mn-cs"/>
            </a:rPr>
            <a:t>Mielenweg 3, 3700 Tongeren (Belgium)</a:t>
          </a:r>
          <a:r>
            <a:rPr lang="de-DE"/>
            <a:t> 							</a:t>
          </a:r>
        </a:p>
        <a:p>
          <a:r>
            <a:rPr lang="de-DE" sz="1100" b="0" i="0" u="none" strike="noStrike">
              <a:solidFill>
                <a:schemeClr val="dk1"/>
              </a:solidFill>
              <a:effectLst/>
              <a:latin typeface="+mn-lt"/>
              <a:ea typeface="+mn-ea"/>
              <a:cs typeface="+mn-cs"/>
            </a:rPr>
            <a:t>Tel. 0032(0)12.24.18.01</a:t>
          </a:r>
          <a:r>
            <a:rPr lang="de-DE"/>
            <a:t> 								</a:t>
          </a:r>
          <a:r>
            <a:rPr lang="de-DE" sz="1100" b="0" i="0" u="sng" strike="noStrike">
              <a:solidFill>
                <a:schemeClr val="dk1"/>
              </a:solidFill>
              <a:effectLst/>
              <a:latin typeface="+mn-lt"/>
              <a:ea typeface="+mn-ea"/>
              <a:cs typeface="+mn-cs"/>
            </a:rPr>
            <a:t>Ansprechpartner RoofTG:</a:t>
          </a:r>
          <a:r>
            <a:rPr lang="de-DE"/>
            <a:t> </a:t>
          </a:r>
        </a:p>
        <a:p>
          <a:r>
            <a:rPr lang="de-DE" sz="1100" b="0" i="0" u="none" strike="noStrike">
              <a:solidFill>
                <a:schemeClr val="dk1"/>
              </a:solidFill>
              <a:effectLst/>
              <a:latin typeface="+mn-lt"/>
              <a:ea typeface="+mn-ea"/>
              <a:cs typeface="+mn-cs"/>
            </a:rPr>
            <a:t>									Jörg Sanner</a:t>
          </a:r>
          <a:r>
            <a:rPr lang="de-DE"/>
            <a:t> </a:t>
          </a:r>
          <a:r>
            <a:rPr lang="de-DE" sz="1100" b="0" i="0" u="sng" strike="noStrike">
              <a:solidFill>
                <a:schemeClr val="dk1"/>
              </a:solidFill>
              <a:effectLst/>
              <a:latin typeface="+mn-lt"/>
              <a:ea typeface="+mn-ea"/>
              <a:cs typeface="+mn-cs"/>
              <a:hlinkClick xmlns:r="http://schemas.openxmlformats.org/officeDocument/2006/relationships" r:id=""/>
            </a:rPr>
            <a:t>joerg.sanner@rooftg.com </a:t>
          </a:r>
          <a:r>
            <a:rPr lang="de-DE"/>
            <a:t> 	      </a:t>
          </a:r>
          <a:r>
            <a:rPr lang="de-DE">
              <a:solidFill>
                <a:srgbClr val="FF0000"/>
              </a:solidFill>
            </a:rPr>
            <a:t>**Spalte</a:t>
          </a:r>
          <a:r>
            <a:rPr lang="de-DE" baseline="0">
              <a:solidFill>
                <a:srgbClr val="FF0000"/>
              </a:solidFill>
            </a:rPr>
            <a:t> E die Mengen eingeben und Spalte H9 Ihren Rabatt***</a:t>
          </a:r>
          <a:r>
            <a:rPr lang="de-DE"/>
            <a:t>	</a:t>
          </a:r>
          <a:r>
            <a:rPr lang="de-DE" baseline="0"/>
            <a:t> 		</a:t>
          </a:r>
          <a:r>
            <a:rPr lang="de-DE"/>
            <a:t>	                             Mobil: 0049/175-3619172 </a:t>
          </a:r>
          <a:endParaRPr lang="de-DE" sz="1100"/>
        </a:p>
      </xdr:txBody>
    </xdr:sp>
    <xdr:clientData/>
  </xdr:twoCellAnchor>
  <xdr:twoCellAnchor editAs="absolute">
    <xdr:from>
      <xdr:col>0</xdr:col>
      <xdr:colOff>106680</xdr:colOff>
      <xdr:row>1</xdr:row>
      <xdr:rowOff>114300</xdr:rowOff>
    </xdr:from>
    <xdr:to>
      <xdr:col>1</xdr:col>
      <xdr:colOff>438100</xdr:colOff>
      <xdr:row>3</xdr:row>
      <xdr:rowOff>145633</xdr:rowOff>
    </xdr:to>
    <xdr:pic>
      <xdr:nvPicPr>
        <xdr:cNvPr id="3" name="Picture 4">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97180"/>
          <a:ext cx="2503120" cy="68665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1</xdr:col>
      <xdr:colOff>1325880</xdr:colOff>
      <xdr:row>1</xdr:row>
      <xdr:rowOff>205740</xdr:rowOff>
    </xdr:from>
    <xdr:to>
      <xdr:col>5</xdr:col>
      <xdr:colOff>403860</xdr:colOff>
      <xdr:row>5</xdr:row>
      <xdr:rowOff>129540</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3497580" y="388620"/>
          <a:ext cx="4335780" cy="1089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400" b="1" i="1" u="none"/>
            <a:t>Kalkulationstool</a:t>
          </a:r>
        </a:p>
        <a:p>
          <a:r>
            <a:rPr lang="de-DE" sz="1200" b="1" i="1" u="none"/>
            <a:t>Preise gültig ab 15.10.2022</a:t>
          </a:r>
        </a:p>
      </xdr:txBody>
    </xdr:sp>
    <xdr:clientData/>
  </xdr:twoCellAnchor>
  <xdr:twoCellAnchor editAs="oneCell">
    <xdr:from>
      <xdr:col>0</xdr:col>
      <xdr:colOff>1158240</xdr:colOff>
      <xdr:row>99</xdr:row>
      <xdr:rowOff>24766</xdr:rowOff>
    </xdr:from>
    <xdr:to>
      <xdr:col>0</xdr:col>
      <xdr:colOff>1988820</xdr:colOff>
      <xdr:row>102</xdr:row>
      <xdr:rowOff>99061</xdr:rowOff>
    </xdr:to>
    <xdr:pic>
      <xdr:nvPicPr>
        <xdr:cNvPr id="5" name="Grafik 4" descr="Valley 400/1350 – KEHLE 400/1350">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8240" y="19166206"/>
          <a:ext cx="83058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304799</xdr:colOff>
      <xdr:row>132</xdr:row>
      <xdr:rowOff>7621</xdr:rowOff>
    </xdr:from>
    <xdr:to>
      <xdr:col>0</xdr:col>
      <xdr:colOff>985518</xdr:colOff>
      <xdr:row>134</xdr:row>
      <xdr:rowOff>152400</xdr:rowOff>
    </xdr:to>
    <xdr:pic>
      <xdr:nvPicPr>
        <xdr:cNvPr id="6" name="Grafik 5" descr="Solar holder - SOLARHALTERUNG">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4799" y="24635461"/>
          <a:ext cx="680719" cy="510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335280</xdr:colOff>
      <xdr:row>137</xdr:row>
      <xdr:rowOff>22860</xdr:rowOff>
    </xdr:from>
    <xdr:to>
      <xdr:col>0</xdr:col>
      <xdr:colOff>1470660</xdr:colOff>
      <xdr:row>140</xdr:row>
      <xdr:rowOff>133967</xdr:rowOff>
    </xdr:to>
    <xdr:pic>
      <xdr:nvPicPr>
        <xdr:cNvPr id="7" name="Grafik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4"/>
        <a:stretch>
          <a:fillRect/>
        </a:stretch>
      </xdr:blipFill>
      <xdr:spPr>
        <a:xfrm>
          <a:off x="335280" y="25565100"/>
          <a:ext cx="1135380" cy="659747"/>
        </a:xfrm>
        <a:prstGeom prst="rect">
          <a:avLst/>
        </a:prstGeom>
      </xdr:spPr>
    </xdr:pic>
    <xdr:clientData/>
  </xdr:twoCellAnchor>
  <xdr:twoCellAnchor editAs="oneCell">
    <xdr:from>
      <xdr:col>0</xdr:col>
      <xdr:colOff>586740</xdr:colOff>
      <xdr:row>148</xdr:row>
      <xdr:rowOff>12556</xdr:rowOff>
    </xdr:from>
    <xdr:to>
      <xdr:col>0</xdr:col>
      <xdr:colOff>1389942</xdr:colOff>
      <xdr:row>151</xdr:row>
      <xdr:rowOff>79304</xdr:rowOff>
    </xdr:to>
    <xdr:pic>
      <xdr:nvPicPr>
        <xdr:cNvPr id="8" name="Grafik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5"/>
        <a:stretch>
          <a:fillRect/>
        </a:stretch>
      </xdr:blipFill>
      <xdr:spPr>
        <a:xfrm rot="5400000">
          <a:off x="680647" y="27472569"/>
          <a:ext cx="615388" cy="803202"/>
        </a:xfrm>
        <a:prstGeom prst="rect">
          <a:avLst/>
        </a:prstGeom>
      </xdr:spPr>
    </xdr:pic>
    <xdr:clientData/>
  </xdr:twoCellAnchor>
  <xdr:twoCellAnchor editAs="oneCell">
    <xdr:from>
      <xdr:col>0</xdr:col>
      <xdr:colOff>1341121</xdr:colOff>
      <xdr:row>164</xdr:row>
      <xdr:rowOff>68580</xdr:rowOff>
    </xdr:from>
    <xdr:to>
      <xdr:col>0</xdr:col>
      <xdr:colOff>1915577</xdr:colOff>
      <xdr:row>167</xdr:row>
      <xdr:rowOff>147983</xdr:rowOff>
    </xdr:to>
    <xdr:pic>
      <xdr:nvPicPr>
        <xdr:cNvPr id="11" name="Grafik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6"/>
        <a:stretch>
          <a:fillRect/>
        </a:stretch>
      </xdr:blipFill>
      <xdr:spPr>
        <a:xfrm>
          <a:off x="1341121" y="30548580"/>
          <a:ext cx="574456" cy="628043"/>
        </a:xfrm>
        <a:prstGeom prst="rect">
          <a:avLst/>
        </a:prstGeom>
      </xdr:spPr>
    </xdr:pic>
    <xdr:clientData/>
  </xdr:twoCellAnchor>
  <xdr:twoCellAnchor editAs="oneCell">
    <xdr:from>
      <xdr:col>0</xdr:col>
      <xdr:colOff>746760</xdr:colOff>
      <xdr:row>169</xdr:row>
      <xdr:rowOff>37240</xdr:rowOff>
    </xdr:from>
    <xdr:to>
      <xdr:col>0</xdr:col>
      <xdr:colOff>1386840</xdr:colOff>
      <xdr:row>171</xdr:row>
      <xdr:rowOff>169097</xdr:rowOff>
    </xdr:to>
    <xdr:pic>
      <xdr:nvPicPr>
        <xdr:cNvPr id="12" name="Grafik 11" descr="Flachbett LKW-Fahrer winken Cartoon - Lizenzfreies Foto - #13309040 |  Bildagentur PantherMedia">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46760" y="31431640"/>
          <a:ext cx="640080" cy="4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762000</xdr:colOff>
      <xdr:row>1</xdr:row>
      <xdr:rowOff>115848</xdr:rowOff>
    </xdr:from>
    <xdr:to>
      <xdr:col>9</xdr:col>
      <xdr:colOff>594360</xdr:colOff>
      <xdr:row>4</xdr:row>
      <xdr:rowOff>106958</xdr:rowOff>
    </xdr:to>
    <xdr:pic>
      <xdr:nvPicPr>
        <xdr:cNvPr id="13" name="Grafik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151620" y="298728"/>
          <a:ext cx="2308860" cy="974090"/>
        </a:xfrm>
        <a:prstGeom prst="rect">
          <a:avLst/>
        </a:prstGeom>
      </xdr:spPr>
    </xdr:pic>
    <xdr:clientData/>
  </xdr:twoCellAnchor>
  <xdr:twoCellAnchor editAs="oneCell">
    <xdr:from>
      <xdr:col>0</xdr:col>
      <xdr:colOff>365761</xdr:colOff>
      <xdr:row>25</xdr:row>
      <xdr:rowOff>30480</xdr:rowOff>
    </xdr:from>
    <xdr:to>
      <xdr:col>0</xdr:col>
      <xdr:colOff>1158241</xdr:colOff>
      <xdr:row>28</xdr:row>
      <xdr:rowOff>62248</xdr:rowOff>
    </xdr:to>
    <xdr:pic>
      <xdr:nvPicPr>
        <xdr:cNvPr id="21" name="Grafik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65761" y="11292840"/>
          <a:ext cx="792480" cy="580408"/>
        </a:xfrm>
        <a:prstGeom prst="rect">
          <a:avLst/>
        </a:prstGeom>
      </xdr:spPr>
    </xdr:pic>
    <xdr:clientData/>
  </xdr:twoCellAnchor>
  <xdr:twoCellAnchor editAs="oneCell">
    <xdr:from>
      <xdr:col>0</xdr:col>
      <xdr:colOff>502920</xdr:colOff>
      <xdr:row>35</xdr:row>
      <xdr:rowOff>30481</xdr:rowOff>
    </xdr:from>
    <xdr:to>
      <xdr:col>0</xdr:col>
      <xdr:colOff>1455420</xdr:colOff>
      <xdr:row>38</xdr:row>
      <xdr:rowOff>152921</xdr:rowOff>
    </xdr:to>
    <xdr:pic>
      <xdr:nvPicPr>
        <xdr:cNvPr id="23" name="Grafik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02920" y="13121641"/>
          <a:ext cx="952500" cy="671080"/>
        </a:xfrm>
        <a:prstGeom prst="rect">
          <a:avLst/>
        </a:prstGeom>
      </xdr:spPr>
    </xdr:pic>
    <xdr:clientData/>
  </xdr:twoCellAnchor>
  <xdr:twoCellAnchor editAs="oneCell">
    <xdr:from>
      <xdr:col>0</xdr:col>
      <xdr:colOff>525780</xdr:colOff>
      <xdr:row>59</xdr:row>
      <xdr:rowOff>83820</xdr:rowOff>
    </xdr:from>
    <xdr:to>
      <xdr:col>0</xdr:col>
      <xdr:colOff>1203960</xdr:colOff>
      <xdr:row>61</xdr:row>
      <xdr:rowOff>167406</xdr:rowOff>
    </xdr:to>
    <xdr:pic>
      <xdr:nvPicPr>
        <xdr:cNvPr id="25" name="Grafik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25780" y="15552420"/>
          <a:ext cx="678180" cy="449346"/>
        </a:xfrm>
        <a:prstGeom prst="rect">
          <a:avLst/>
        </a:prstGeom>
      </xdr:spPr>
    </xdr:pic>
    <xdr:clientData/>
  </xdr:twoCellAnchor>
  <xdr:twoCellAnchor editAs="oneCell">
    <xdr:from>
      <xdr:col>0</xdr:col>
      <xdr:colOff>381000</xdr:colOff>
      <xdr:row>70</xdr:row>
      <xdr:rowOff>53340</xdr:rowOff>
    </xdr:from>
    <xdr:to>
      <xdr:col>0</xdr:col>
      <xdr:colOff>1366838</xdr:colOff>
      <xdr:row>73</xdr:row>
      <xdr:rowOff>114300</xdr:rowOff>
    </xdr:to>
    <xdr:pic>
      <xdr:nvPicPr>
        <xdr:cNvPr id="33" name="Grafik 32">
          <a:extLst>
            <a:ext uri="{FF2B5EF4-FFF2-40B4-BE49-F238E27FC236}">
              <a16:creationId xmlns:a16="http://schemas.microsoft.com/office/drawing/2014/main" id="{00000000-0008-0000-0300-000021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81000" y="13342620"/>
          <a:ext cx="985838" cy="609600"/>
        </a:xfrm>
        <a:prstGeom prst="rect">
          <a:avLst/>
        </a:prstGeom>
      </xdr:spPr>
    </xdr:pic>
    <xdr:clientData/>
  </xdr:twoCellAnchor>
  <xdr:twoCellAnchor editAs="oneCell">
    <xdr:from>
      <xdr:col>0</xdr:col>
      <xdr:colOff>220980</xdr:colOff>
      <xdr:row>75</xdr:row>
      <xdr:rowOff>83820</xdr:rowOff>
    </xdr:from>
    <xdr:to>
      <xdr:col>0</xdr:col>
      <xdr:colOff>1264920</xdr:colOff>
      <xdr:row>78</xdr:row>
      <xdr:rowOff>155635</xdr:rowOff>
    </xdr:to>
    <xdr:pic>
      <xdr:nvPicPr>
        <xdr:cNvPr id="34" name="Grafik 33">
          <a:extLst>
            <a:ext uri="{FF2B5EF4-FFF2-40B4-BE49-F238E27FC236}">
              <a16:creationId xmlns:a16="http://schemas.microsoft.com/office/drawing/2014/main" id="{00000000-0008-0000-0300-000022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20980" y="14287500"/>
          <a:ext cx="1043940" cy="620455"/>
        </a:xfrm>
        <a:prstGeom prst="rect">
          <a:avLst/>
        </a:prstGeom>
      </xdr:spPr>
    </xdr:pic>
    <xdr:clientData/>
  </xdr:twoCellAnchor>
  <xdr:twoCellAnchor editAs="oneCell">
    <xdr:from>
      <xdr:col>0</xdr:col>
      <xdr:colOff>259081</xdr:colOff>
      <xdr:row>80</xdr:row>
      <xdr:rowOff>53340</xdr:rowOff>
    </xdr:from>
    <xdr:to>
      <xdr:col>0</xdr:col>
      <xdr:colOff>1219201</xdr:colOff>
      <xdr:row>83</xdr:row>
      <xdr:rowOff>136615</xdr:rowOff>
    </xdr:to>
    <xdr:pic>
      <xdr:nvPicPr>
        <xdr:cNvPr id="35" name="Grafik 34">
          <a:extLst>
            <a:ext uri="{FF2B5EF4-FFF2-40B4-BE49-F238E27FC236}">
              <a16:creationId xmlns:a16="http://schemas.microsoft.com/office/drawing/2014/main" id="{00000000-0008-0000-0300-000023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59081" y="15720060"/>
          <a:ext cx="960120" cy="631915"/>
        </a:xfrm>
        <a:prstGeom prst="rect">
          <a:avLst/>
        </a:prstGeom>
      </xdr:spPr>
    </xdr:pic>
    <xdr:clientData/>
  </xdr:twoCellAnchor>
  <xdr:twoCellAnchor editAs="oneCell">
    <xdr:from>
      <xdr:col>0</xdr:col>
      <xdr:colOff>243840</xdr:colOff>
      <xdr:row>92</xdr:row>
      <xdr:rowOff>53340</xdr:rowOff>
    </xdr:from>
    <xdr:to>
      <xdr:col>0</xdr:col>
      <xdr:colOff>1432560</xdr:colOff>
      <xdr:row>95</xdr:row>
      <xdr:rowOff>172698</xdr:rowOff>
    </xdr:to>
    <xdr:pic>
      <xdr:nvPicPr>
        <xdr:cNvPr id="37" name="Grafik 36">
          <a:extLst>
            <a:ext uri="{FF2B5EF4-FFF2-40B4-BE49-F238E27FC236}">
              <a16:creationId xmlns:a16="http://schemas.microsoft.com/office/drawing/2014/main" id="{00000000-0008-0000-0300-00002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243840" y="17914620"/>
          <a:ext cx="1188720" cy="667998"/>
        </a:xfrm>
        <a:prstGeom prst="rect">
          <a:avLst/>
        </a:prstGeom>
      </xdr:spPr>
    </xdr:pic>
    <xdr:clientData/>
  </xdr:twoCellAnchor>
  <xdr:twoCellAnchor editAs="oneCell">
    <xdr:from>
      <xdr:col>0</xdr:col>
      <xdr:colOff>60961</xdr:colOff>
      <xdr:row>99</xdr:row>
      <xdr:rowOff>53341</xdr:rowOff>
    </xdr:from>
    <xdr:to>
      <xdr:col>0</xdr:col>
      <xdr:colOff>1041263</xdr:colOff>
      <xdr:row>102</xdr:row>
      <xdr:rowOff>22861</xdr:rowOff>
    </xdr:to>
    <xdr:pic>
      <xdr:nvPicPr>
        <xdr:cNvPr id="38" name="Grafik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0961" y="19194781"/>
          <a:ext cx="980302" cy="518160"/>
        </a:xfrm>
        <a:prstGeom prst="rect">
          <a:avLst/>
        </a:prstGeom>
      </xdr:spPr>
    </xdr:pic>
    <xdr:clientData/>
  </xdr:twoCellAnchor>
  <xdr:twoCellAnchor editAs="oneCell">
    <xdr:from>
      <xdr:col>0</xdr:col>
      <xdr:colOff>335280</xdr:colOff>
      <xdr:row>105</xdr:row>
      <xdr:rowOff>68581</xdr:rowOff>
    </xdr:from>
    <xdr:to>
      <xdr:col>0</xdr:col>
      <xdr:colOff>1097280</xdr:colOff>
      <xdr:row>108</xdr:row>
      <xdr:rowOff>64227</xdr:rowOff>
    </xdr:to>
    <xdr:pic>
      <xdr:nvPicPr>
        <xdr:cNvPr id="39" name="Grafik 38">
          <a:extLst>
            <a:ext uri="{FF2B5EF4-FFF2-40B4-BE49-F238E27FC236}">
              <a16:creationId xmlns:a16="http://schemas.microsoft.com/office/drawing/2014/main" id="{00000000-0008-0000-0300-000027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35280" y="19758661"/>
          <a:ext cx="762000" cy="544286"/>
        </a:xfrm>
        <a:prstGeom prst="rect">
          <a:avLst/>
        </a:prstGeom>
      </xdr:spPr>
    </xdr:pic>
    <xdr:clientData/>
  </xdr:twoCellAnchor>
  <xdr:twoCellAnchor editAs="oneCell">
    <xdr:from>
      <xdr:col>0</xdr:col>
      <xdr:colOff>365761</xdr:colOff>
      <xdr:row>110</xdr:row>
      <xdr:rowOff>45720</xdr:rowOff>
    </xdr:from>
    <xdr:to>
      <xdr:col>0</xdr:col>
      <xdr:colOff>1113075</xdr:colOff>
      <xdr:row>113</xdr:row>
      <xdr:rowOff>160020</xdr:rowOff>
    </xdr:to>
    <xdr:pic>
      <xdr:nvPicPr>
        <xdr:cNvPr id="40" name="Grafik 39">
          <a:extLst>
            <a:ext uri="{FF2B5EF4-FFF2-40B4-BE49-F238E27FC236}">
              <a16:creationId xmlns:a16="http://schemas.microsoft.com/office/drawing/2014/main" id="{00000000-0008-0000-0300-000028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365761" y="20650200"/>
          <a:ext cx="747314" cy="662940"/>
        </a:xfrm>
        <a:prstGeom prst="rect">
          <a:avLst/>
        </a:prstGeom>
      </xdr:spPr>
    </xdr:pic>
    <xdr:clientData/>
  </xdr:twoCellAnchor>
  <xdr:twoCellAnchor editAs="oneCell">
    <xdr:from>
      <xdr:col>0</xdr:col>
      <xdr:colOff>312420</xdr:colOff>
      <xdr:row>115</xdr:row>
      <xdr:rowOff>60961</xdr:rowOff>
    </xdr:from>
    <xdr:to>
      <xdr:col>0</xdr:col>
      <xdr:colOff>1056973</xdr:colOff>
      <xdr:row>118</xdr:row>
      <xdr:rowOff>160021</xdr:rowOff>
    </xdr:to>
    <xdr:pic>
      <xdr:nvPicPr>
        <xdr:cNvPr id="42" name="Grafik 41">
          <a:extLst>
            <a:ext uri="{FF2B5EF4-FFF2-40B4-BE49-F238E27FC236}">
              <a16:creationId xmlns:a16="http://schemas.microsoft.com/office/drawing/2014/main" id="{00000000-0008-0000-0300-00002A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12420" y="22494241"/>
          <a:ext cx="744553" cy="647700"/>
        </a:xfrm>
        <a:prstGeom prst="rect">
          <a:avLst/>
        </a:prstGeom>
      </xdr:spPr>
    </xdr:pic>
    <xdr:clientData/>
  </xdr:twoCellAnchor>
  <xdr:twoCellAnchor editAs="oneCell">
    <xdr:from>
      <xdr:col>0</xdr:col>
      <xdr:colOff>381001</xdr:colOff>
      <xdr:row>122</xdr:row>
      <xdr:rowOff>38100</xdr:rowOff>
    </xdr:from>
    <xdr:to>
      <xdr:col>0</xdr:col>
      <xdr:colOff>1043941</xdr:colOff>
      <xdr:row>125</xdr:row>
      <xdr:rowOff>70734</xdr:rowOff>
    </xdr:to>
    <xdr:pic>
      <xdr:nvPicPr>
        <xdr:cNvPr id="43" name="Grafik 42">
          <a:extLst>
            <a:ext uri="{FF2B5EF4-FFF2-40B4-BE49-F238E27FC236}">
              <a16:creationId xmlns:a16="http://schemas.microsoft.com/office/drawing/2014/main" id="{00000000-0008-0000-0300-00002B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381001" y="22837140"/>
          <a:ext cx="662940" cy="581274"/>
        </a:xfrm>
        <a:prstGeom prst="rect">
          <a:avLst/>
        </a:prstGeom>
      </xdr:spPr>
    </xdr:pic>
    <xdr:clientData/>
  </xdr:twoCellAnchor>
  <xdr:twoCellAnchor editAs="oneCell">
    <xdr:from>
      <xdr:col>0</xdr:col>
      <xdr:colOff>297180</xdr:colOff>
      <xdr:row>127</xdr:row>
      <xdr:rowOff>76201</xdr:rowOff>
    </xdr:from>
    <xdr:to>
      <xdr:col>0</xdr:col>
      <xdr:colOff>891540</xdr:colOff>
      <xdr:row>130</xdr:row>
      <xdr:rowOff>112983</xdr:rowOff>
    </xdr:to>
    <xdr:pic>
      <xdr:nvPicPr>
        <xdr:cNvPr id="44" name="Grafik 43">
          <a:extLst>
            <a:ext uri="{FF2B5EF4-FFF2-40B4-BE49-F238E27FC236}">
              <a16:creationId xmlns:a16="http://schemas.microsoft.com/office/drawing/2014/main" id="{00000000-0008-0000-0300-00002C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97180" y="23789641"/>
          <a:ext cx="594360" cy="585422"/>
        </a:xfrm>
        <a:prstGeom prst="rect">
          <a:avLst/>
        </a:prstGeom>
      </xdr:spPr>
    </xdr:pic>
    <xdr:clientData/>
  </xdr:twoCellAnchor>
  <xdr:twoCellAnchor editAs="oneCell">
    <xdr:from>
      <xdr:col>0</xdr:col>
      <xdr:colOff>251460</xdr:colOff>
      <xdr:row>142</xdr:row>
      <xdr:rowOff>38101</xdr:rowOff>
    </xdr:from>
    <xdr:to>
      <xdr:col>0</xdr:col>
      <xdr:colOff>1369060</xdr:colOff>
      <xdr:row>145</xdr:row>
      <xdr:rowOff>76201</xdr:rowOff>
    </xdr:to>
    <xdr:pic>
      <xdr:nvPicPr>
        <xdr:cNvPr id="45" name="Grafik 44">
          <a:extLst>
            <a:ext uri="{FF2B5EF4-FFF2-40B4-BE49-F238E27FC236}">
              <a16:creationId xmlns:a16="http://schemas.microsoft.com/office/drawing/2014/main" id="{00000000-0008-0000-0300-00002D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51460" y="26494741"/>
          <a:ext cx="1117600" cy="586740"/>
        </a:xfrm>
        <a:prstGeom prst="rect">
          <a:avLst/>
        </a:prstGeom>
      </xdr:spPr>
    </xdr:pic>
    <xdr:clientData/>
  </xdr:twoCellAnchor>
  <xdr:twoCellAnchor editAs="oneCell">
    <xdr:from>
      <xdr:col>0</xdr:col>
      <xdr:colOff>190500</xdr:colOff>
      <xdr:row>11</xdr:row>
      <xdr:rowOff>22860</xdr:rowOff>
    </xdr:from>
    <xdr:to>
      <xdr:col>0</xdr:col>
      <xdr:colOff>1821180</xdr:colOff>
      <xdr:row>13</xdr:row>
      <xdr:rowOff>158848</xdr:rowOff>
    </xdr:to>
    <xdr:pic>
      <xdr:nvPicPr>
        <xdr:cNvPr id="49" name="Grafik 48">
          <a:extLst>
            <a:ext uri="{FF2B5EF4-FFF2-40B4-BE49-F238E27FC236}">
              <a16:creationId xmlns:a16="http://schemas.microsoft.com/office/drawing/2014/main" id="{00000000-0008-0000-0300-000031000000}"/>
            </a:ext>
          </a:extLst>
        </xdr:cNvPr>
        <xdr:cNvPicPr>
          <a:picLocks noChangeAspect="1"/>
        </xdr:cNvPicPr>
      </xdr:nvPicPr>
      <xdr:blipFill>
        <a:blip xmlns:r="http://schemas.openxmlformats.org/officeDocument/2006/relationships" r:embed="rId23"/>
        <a:stretch>
          <a:fillRect/>
        </a:stretch>
      </xdr:blipFill>
      <xdr:spPr>
        <a:xfrm>
          <a:off x="190500" y="3238500"/>
          <a:ext cx="1630680" cy="501748"/>
        </a:xfrm>
        <a:prstGeom prst="rect">
          <a:avLst/>
        </a:prstGeom>
      </xdr:spPr>
    </xdr:pic>
    <xdr:clientData/>
  </xdr:twoCellAnchor>
  <xdr:twoCellAnchor editAs="oneCell">
    <xdr:from>
      <xdr:col>0</xdr:col>
      <xdr:colOff>213360</xdr:colOff>
      <xdr:row>30</xdr:row>
      <xdr:rowOff>76200</xdr:rowOff>
    </xdr:from>
    <xdr:to>
      <xdr:col>0</xdr:col>
      <xdr:colOff>1036688</xdr:colOff>
      <xdr:row>33</xdr:row>
      <xdr:rowOff>114300</xdr:rowOff>
    </xdr:to>
    <xdr:pic>
      <xdr:nvPicPr>
        <xdr:cNvPr id="52" name="Grafik 51">
          <a:extLst>
            <a:ext uri="{FF2B5EF4-FFF2-40B4-BE49-F238E27FC236}">
              <a16:creationId xmlns:a16="http://schemas.microsoft.com/office/drawing/2014/main" id="{DA442A01-D8E8-30D8-1AFD-029EC3E07551}"/>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13360" y="6050280"/>
          <a:ext cx="823328" cy="586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335280</xdr:colOff>
      <xdr:row>40</xdr:row>
      <xdr:rowOff>60959</xdr:rowOff>
    </xdr:from>
    <xdr:to>
      <xdr:col>0</xdr:col>
      <xdr:colOff>1120140</xdr:colOff>
      <xdr:row>43</xdr:row>
      <xdr:rowOff>78610</xdr:rowOff>
    </xdr:to>
    <xdr:pic>
      <xdr:nvPicPr>
        <xdr:cNvPr id="53" name="Grafik 52">
          <a:extLst>
            <a:ext uri="{FF2B5EF4-FFF2-40B4-BE49-F238E27FC236}">
              <a16:creationId xmlns:a16="http://schemas.microsoft.com/office/drawing/2014/main" id="{BD0B742A-7354-98CD-CA42-823EA601C2D1}"/>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35280" y="7863839"/>
          <a:ext cx="784860" cy="566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45</xdr:row>
      <xdr:rowOff>45720</xdr:rowOff>
    </xdr:from>
    <xdr:to>
      <xdr:col>0</xdr:col>
      <xdr:colOff>1052800</xdr:colOff>
      <xdr:row>47</xdr:row>
      <xdr:rowOff>160020</xdr:rowOff>
    </xdr:to>
    <xdr:pic>
      <xdr:nvPicPr>
        <xdr:cNvPr id="66" name="Grafik 65">
          <a:extLst>
            <a:ext uri="{FF2B5EF4-FFF2-40B4-BE49-F238E27FC236}">
              <a16:creationId xmlns:a16="http://schemas.microsoft.com/office/drawing/2014/main" id="{45157C2D-3329-1F93-4B4A-910974CD5892}"/>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04800" y="8763000"/>
          <a:ext cx="748000"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251460</xdr:colOff>
      <xdr:row>49</xdr:row>
      <xdr:rowOff>45720</xdr:rowOff>
    </xdr:from>
    <xdr:to>
      <xdr:col>0</xdr:col>
      <xdr:colOff>1140082</xdr:colOff>
      <xdr:row>51</xdr:row>
      <xdr:rowOff>160020</xdr:rowOff>
    </xdr:to>
    <xdr:pic>
      <xdr:nvPicPr>
        <xdr:cNvPr id="67" name="Grafik 66">
          <a:extLst>
            <a:ext uri="{FF2B5EF4-FFF2-40B4-BE49-F238E27FC236}">
              <a16:creationId xmlns:a16="http://schemas.microsoft.com/office/drawing/2014/main" id="{E74A390D-023E-353C-7DEA-A1EB02E59F25}"/>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51460" y="9494520"/>
          <a:ext cx="888622"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274320</xdr:colOff>
      <xdr:row>53</xdr:row>
      <xdr:rowOff>83820</xdr:rowOff>
    </xdr:from>
    <xdr:to>
      <xdr:col>0</xdr:col>
      <xdr:colOff>1059180</xdr:colOff>
      <xdr:row>56</xdr:row>
      <xdr:rowOff>89814</xdr:rowOff>
    </xdr:to>
    <xdr:pic>
      <xdr:nvPicPr>
        <xdr:cNvPr id="68" name="Grafik 67">
          <a:extLst>
            <a:ext uri="{FF2B5EF4-FFF2-40B4-BE49-F238E27FC236}">
              <a16:creationId xmlns:a16="http://schemas.microsoft.com/office/drawing/2014/main" id="{9A14D400-E3B1-4F49-4AE7-5C6759132C27}"/>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74320" y="10264140"/>
          <a:ext cx="784860" cy="554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137160</xdr:colOff>
      <xdr:row>64</xdr:row>
      <xdr:rowOff>121920</xdr:rowOff>
    </xdr:from>
    <xdr:to>
      <xdr:col>0</xdr:col>
      <xdr:colOff>1506700</xdr:colOff>
      <xdr:row>67</xdr:row>
      <xdr:rowOff>106680</xdr:rowOff>
    </xdr:to>
    <xdr:pic>
      <xdr:nvPicPr>
        <xdr:cNvPr id="69" name="Grafik 68">
          <a:extLst>
            <a:ext uri="{FF2B5EF4-FFF2-40B4-BE49-F238E27FC236}">
              <a16:creationId xmlns:a16="http://schemas.microsoft.com/office/drawing/2014/main" id="{1DB10BE2-9FD2-F8BC-E183-DAF6E10CE5E1}"/>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37160" y="12313920"/>
          <a:ext cx="136954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137160</xdr:colOff>
      <xdr:row>85</xdr:row>
      <xdr:rowOff>83820</xdr:rowOff>
    </xdr:from>
    <xdr:to>
      <xdr:col>0</xdr:col>
      <xdr:colOff>1705122</xdr:colOff>
      <xdr:row>88</xdr:row>
      <xdr:rowOff>106680</xdr:rowOff>
    </xdr:to>
    <xdr:pic>
      <xdr:nvPicPr>
        <xdr:cNvPr id="70" name="Grafik 69">
          <a:extLst>
            <a:ext uri="{FF2B5EF4-FFF2-40B4-BE49-F238E27FC236}">
              <a16:creationId xmlns:a16="http://schemas.microsoft.com/office/drawing/2014/main" id="{0308E107-FFFF-E083-597B-F3F1DD0D47C9}"/>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37160" y="16116300"/>
          <a:ext cx="1567962"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647700</xdr:colOff>
      <xdr:row>154</xdr:row>
      <xdr:rowOff>38100</xdr:rowOff>
    </xdr:from>
    <xdr:to>
      <xdr:col>0</xdr:col>
      <xdr:colOff>1021080</xdr:colOff>
      <xdr:row>157</xdr:row>
      <xdr:rowOff>111760</xdr:rowOff>
    </xdr:to>
    <xdr:pic>
      <xdr:nvPicPr>
        <xdr:cNvPr id="72" name="Grafik 71">
          <a:extLst>
            <a:ext uri="{FF2B5EF4-FFF2-40B4-BE49-F238E27FC236}">
              <a16:creationId xmlns:a16="http://schemas.microsoft.com/office/drawing/2014/main" id="{5EAC3924-CDB6-4B42-8141-EDC6DEF9FF8D}"/>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47700" y="28689300"/>
          <a:ext cx="37338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480060</xdr:colOff>
      <xdr:row>159</xdr:row>
      <xdr:rowOff>53340</xdr:rowOff>
    </xdr:from>
    <xdr:to>
      <xdr:col>0</xdr:col>
      <xdr:colOff>1162683</xdr:colOff>
      <xdr:row>162</xdr:row>
      <xdr:rowOff>76200</xdr:rowOff>
    </xdr:to>
    <xdr:pic>
      <xdr:nvPicPr>
        <xdr:cNvPr id="73" name="Grafik 72">
          <a:extLst>
            <a:ext uri="{FF2B5EF4-FFF2-40B4-BE49-F238E27FC236}">
              <a16:creationId xmlns:a16="http://schemas.microsoft.com/office/drawing/2014/main" id="{D3398D8D-B2F5-41E6-ACE6-0B8ECF0D5A97}"/>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480060" y="29618940"/>
          <a:ext cx="682623"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213360</xdr:colOff>
      <xdr:row>1</xdr:row>
      <xdr:rowOff>76200</xdr:rowOff>
    </xdr:from>
    <xdr:to>
      <xdr:col>9</xdr:col>
      <xdr:colOff>121920</xdr:colOff>
      <xdr:row>40</xdr:row>
      <xdr:rowOff>121920</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1005840" y="259080"/>
          <a:ext cx="6248400" cy="717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2000"/>
            <a:t>Lieferbedingungen</a:t>
          </a:r>
        </a:p>
        <a:p>
          <a:pPr algn="ctr"/>
          <a:r>
            <a:rPr lang="de-DE" sz="1100"/>
            <a:t>Ab 01.06.2022</a:t>
          </a:r>
        </a:p>
        <a:p>
          <a:pPr algn="ctr"/>
          <a:endParaRPr lang="de-DE" sz="1100"/>
        </a:p>
        <a:p>
          <a:pPr algn="l"/>
          <a:r>
            <a:rPr lang="de-DE" sz="1100" b="1"/>
            <a:t>Preise</a:t>
          </a:r>
        </a:p>
        <a:p>
          <a:pPr algn="l"/>
          <a:r>
            <a:rPr lang="de-DE" sz="1100"/>
            <a:t>Unverbindlich</a:t>
          </a:r>
          <a:r>
            <a:rPr lang="de-DE" sz="1100" baseline="0"/>
            <a:t> sind alle Preisangaben dieser Liste bzw. Kalkulationstools und gelten als Preisemphelungen in Euro zuzüglich gesetzlicher Mehrwertsteuer.</a:t>
          </a:r>
        </a:p>
        <a:p>
          <a:pPr algn="l"/>
          <a:endParaRPr lang="de-DE" sz="1100" baseline="0"/>
        </a:p>
        <a:p>
          <a:pPr algn="l"/>
          <a:r>
            <a:rPr lang="de-DE" sz="1100" b="1" baseline="0"/>
            <a:t>Verpackung</a:t>
          </a:r>
        </a:p>
        <a:p>
          <a:pPr algn="l"/>
          <a:r>
            <a:rPr lang="de-DE" sz="1100" baseline="0"/>
            <a:t>Alle Waren werden auf Mehrweg-Holzpaletten geliefert und mit PE-Folie gesichert. Die Mehrwegpaletten können nach vorhergehender Anmeldung kostenlos zurückgenommen werden. Zubehör und sonstige Artikel werden als lose Beiladung oder in Umverpackungen aus Karton versand.</a:t>
          </a:r>
        </a:p>
        <a:p>
          <a:pPr algn="l"/>
          <a:endParaRPr lang="de-DE" sz="1100" baseline="0"/>
        </a:p>
        <a:p>
          <a:pPr algn="l"/>
          <a:r>
            <a:rPr lang="de-DE" sz="1100" b="1" baseline="0"/>
            <a:t>Warenannahme</a:t>
          </a:r>
        </a:p>
        <a:p>
          <a:pPr algn="l"/>
          <a:r>
            <a:rPr lang="de-DE" sz="1100" baseline="0"/>
            <a:t>Der Empfänger übernimmt grundsätzlich die volle Verantwortung sowohl für die Entladung als auch für die Warenannahme.</a:t>
          </a:r>
        </a:p>
        <a:p>
          <a:pPr algn="l"/>
          <a:endParaRPr lang="de-DE" sz="1100" baseline="0"/>
        </a:p>
        <a:p>
          <a:pPr algn="l"/>
          <a:r>
            <a:rPr lang="de-DE" sz="1100" b="1" baseline="0"/>
            <a:t>Lieferkosten</a:t>
          </a:r>
        </a:p>
        <a:p>
          <a:pPr algn="l"/>
          <a:r>
            <a:rPr lang="de-DE" sz="1100" baseline="0"/>
            <a:t>Ab einem Bestellwert von 2500 Euro, wird jede Lieferung frachtfrei zum Lager des Handels (CPT) bis deutsche Festlandgrenze geliefert.</a:t>
          </a:r>
        </a:p>
        <a:p>
          <a:pPr algn="l"/>
          <a:r>
            <a:rPr lang="de-DE" sz="1100" baseline="0"/>
            <a:t>Für weniger als 2500 Euro Bestellwert pro Lieferung werden pauschale Frachtkosten berechnet:</a:t>
          </a:r>
        </a:p>
        <a:p>
          <a:pPr algn="l"/>
          <a:r>
            <a:rPr lang="de-DE" sz="1100" baseline="0"/>
            <a:t>	- 150 Euro pro Palette bis maximal 1 Tonne Gewicht</a:t>
          </a:r>
        </a:p>
        <a:p>
          <a:pPr algn="l"/>
          <a:r>
            <a:rPr lang="de-DE" sz="1100" baseline="0"/>
            <a:t>	- 35 Euro pro Paket bis maximal 25 kg Gewicht</a:t>
          </a:r>
        </a:p>
        <a:p>
          <a:pPr algn="l"/>
          <a:endParaRPr lang="de-DE" sz="1100" baseline="0"/>
        </a:p>
        <a:p>
          <a:pPr algn="l"/>
          <a:r>
            <a:rPr lang="de-DE" sz="1100" b="1" baseline="0"/>
            <a:t>Rücknahme</a:t>
          </a:r>
        </a:p>
        <a:p>
          <a:pPr algn="l"/>
          <a:r>
            <a:rPr lang="de-DE" sz="1100" baseline="0"/>
            <a:t>Eine unbegründete, nicht angemeldete und unbestätigte Rücknahme ist ausgeschlossen!</a:t>
          </a:r>
        </a:p>
        <a:p>
          <a:pPr algn="l"/>
          <a:endParaRPr lang="de-DE" sz="1100" baseline="0"/>
        </a:p>
        <a:p>
          <a:pPr algn="l"/>
          <a:r>
            <a:rPr lang="de-DE" sz="1100" b="1" baseline="0"/>
            <a:t>Änderungen</a:t>
          </a:r>
        </a:p>
        <a:p>
          <a:pPr algn="l"/>
          <a:r>
            <a:rPr lang="de-DE" sz="1100" baseline="0"/>
            <a:t>Zu allen Produkten sind detaillierte technische Angaben auf Anfrage erhältlich. Eine Änderung des Angebotes ist vornehalten und Nachlieferungen sind möglich insofern der Vorrat reicht.</a:t>
          </a:r>
        </a:p>
        <a:p>
          <a:pPr algn="l"/>
          <a:endParaRPr lang="de-DE" sz="1100" baseline="0"/>
        </a:p>
        <a:p>
          <a:pPr algn="l"/>
          <a:r>
            <a:rPr lang="de-DE" sz="1100" b="1" baseline="0"/>
            <a:t>Farbabweichungen</a:t>
          </a:r>
        </a:p>
        <a:p>
          <a:pPr algn="l"/>
          <a:r>
            <a:rPr lang="de-DE" sz="1100" baseline="0"/>
            <a:t>Lieferungen von mehreren Paletten, Paketen bzw. Kartons können gemischt aus verschiedenen Produktionen geliefert werden. Farbabweichungen können nur dann auftreten, wenn eine Wahre mit der gleichen Referenznummer unterschiedlich gelagert und geschützt wurde. Immer vor der Verarbeitung soll eine Sichtkontrolle durchgeführt werden. Produktfarbtöne weichen geringfügig vom Druckmaterial ab.</a:t>
          </a:r>
        </a:p>
        <a:p>
          <a:pPr algn="l"/>
          <a:endParaRPr lang="de-DE" sz="1100" baseline="0"/>
        </a:p>
        <a:p>
          <a:pPr algn="l"/>
          <a:r>
            <a:rPr lang="de-DE" sz="1100" b="1" baseline="0"/>
            <a:t>Gültigkeit</a:t>
          </a:r>
        </a:p>
        <a:p>
          <a:pPr algn="l"/>
          <a:r>
            <a:rPr lang="de-DE" sz="1100" baseline="0"/>
            <a:t>Alle Preislisten liegen der "Allgemeinen Geschäftsbedingungen" zugrunde. Diese Preisliste/ Preise im Tool gilt jeweils bis auf Widerruf und setzt die vorangegangene Preisliste außer Kraft.</a:t>
          </a:r>
        </a:p>
        <a:p>
          <a:pPr algn="l"/>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513E-D057-457C-81E6-CC67651455C8}">
  <dimension ref="A2:I29"/>
  <sheetViews>
    <sheetView tabSelected="1" zoomScale="90" zoomScaleNormal="90" workbookViewId="0">
      <selection activeCell="I14" sqref="I14"/>
    </sheetView>
  </sheetViews>
  <sheetFormatPr baseColWidth="10" defaultRowHeight="14.4" x14ac:dyDescent="0.3"/>
  <sheetData>
    <row r="2" spans="2:6" ht="23.4" x14ac:dyDescent="0.45">
      <c r="B2" s="184" t="s">
        <v>275</v>
      </c>
      <c r="C2" s="184"/>
      <c r="D2" s="184"/>
      <c r="E2" s="184"/>
      <c r="F2" s="184"/>
    </row>
    <row r="28" spans="1:9" x14ac:dyDescent="0.3">
      <c r="A28" s="1" t="s">
        <v>257</v>
      </c>
      <c r="B28" s="1"/>
      <c r="C28" s="1"/>
      <c r="D28" s="1"/>
      <c r="E28" s="1"/>
      <c r="F28" s="1"/>
      <c r="G28" s="1"/>
      <c r="H28" s="1"/>
      <c r="I28" s="1"/>
    </row>
    <row r="29" spans="1:9" x14ac:dyDescent="0.3">
      <c r="A29" s="1" t="s">
        <v>258</v>
      </c>
      <c r="B29" s="1"/>
      <c r="C29" s="1"/>
      <c r="D29" s="1"/>
      <c r="E29" s="1"/>
      <c r="F29" s="1"/>
      <c r="G29" s="1"/>
      <c r="H29" s="1"/>
      <c r="I29" s="1"/>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1"/>
  <sheetViews>
    <sheetView workbookViewId="0">
      <pane ySplit="10" topLeftCell="A11" activePane="bottomLeft" state="frozen"/>
      <selection pane="bottomLeft" activeCell="I155" sqref="I155"/>
    </sheetView>
  </sheetViews>
  <sheetFormatPr baseColWidth="10" defaultColWidth="11.44140625" defaultRowHeight="14.4" x14ac:dyDescent="0.3"/>
  <cols>
    <col min="1" max="1" width="31.6640625" customWidth="1"/>
    <col min="2" max="2" width="19.6640625" customWidth="1"/>
    <col min="3" max="3" width="21.33203125" customWidth="1"/>
    <col min="4" max="4" width="20" style="6" customWidth="1"/>
    <col min="5" max="5" width="16.88671875" style="11" customWidth="1"/>
    <col min="6" max="6" width="14" style="10" customWidth="1"/>
    <col min="7" max="7" width="13" style="3" customWidth="1"/>
    <col min="8" max="8" width="11.5546875" style="12"/>
    <col min="9" max="9" width="11.5546875" style="3"/>
    <col min="10" max="10" width="11.5546875" style="6"/>
  </cols>
  <sheetData>
    <row r="1" spans="1:10" x14ac:dyDescent="0.3">
      <c r="A1" s="27"/>
      <c r="B1" s="27"/>
      <c r="C1" s="27"/>
      <c r="D1" s="28"/>
      <c r="E1" s="29"/>
      <c r="F1" s="30"/>
      <c r="G1" s="4"/>
      <c r="H1" s="13"/>
      <c r="I1" s="4"/>
      <c r="J1" s="28"/>
    </row>
    <row r="2" spans="1:10" ht="25.8" x14ac:dyDescent="0.5">
      <c r="A2" s="31"/>
      <c r="B2" s="27"/>
      <c r="C2" s="27"/>
      <c r="D2" s="28"/>
      <c r="E2" s="29"/>
      <c r="F2" s="30"/>
      <c r="G2" s="4"/>
      <c r="H2" s="13"/>
      <c r="I2" s="4"/>
      <c r="J2" s="32"/>
    </row>
    <row r="3" spans="1:10" ht="25.8" x14ac:dyDescent="0.5">
      <c r="A3" s="31"/>
      <c r="B3" s="27"/>
      <c r="C3" s="27"/>
      <c r="D3" s="28"/>
      <c r="E3" s="29"/>
      <c r="F3" s="30"/>
      <c r="G3" s="4"/>
      <c r="H3" s="13"/>
      <c r="I3" s="4"/>
      <c r="J3" s="28"/>
    </row>
    <row r="4" spans="1:10" ht="25.8" x14ac:dyDescent="0.5">
      <c r="A4" s="31"/>
      <c r="B4" s="27"/>
      <c r="C4" s="27"/>
      <c r="D4" s="33"/>
      <c r="E4" s="29"/>
      <c r="F4" s="30"/>
      <c r="G4" s="34"/>
      <c r="H4" s="13"/>
      <c r="I4" s="4"/>
      <c r="J4" s="28"/>
    </row>
    <row r="5" spans="1:10" x14ac:dyDescent="0.3">
      <c r="A5" s="27"/>
      <c r="B5" s="27"/>
      <c r="C5" s="27"/>
      <c r="D5" s="35"/>
      <c r="E5" s="29"/>
      <c r="F5" s="27"/>
      <c r="G5" s="4"/>
      <c r="H5" s="13"/>
      <c r="I5" s="36"/>
      <c r="J5" s="28"/>
    </row>
    <row r="6" spans="1:10" x14ac:dyDescent="0.3">
      <c r="A6" s="27"/>
      <c r="B6" s="27"/>
      <c r="C6" s="27"/>
      <c r="D6" s="35"/>
      <c r="E6" s="29"/>
      <c r="F6" s="30"/>
      <c r="G6" s="4"/>
      <c r="H6" s="13"/>
      <c r="I6" s="4"/>
      <c r="J6" s="28"/>
    </row>
    <row r="7" spans="1:10" ht="15.6" x14ac:dyDescent="0.3">
      <c r="A7" s="23"/>
      <c r="B7" s="37"/>
      <c r="C7" s="27"/>
      <c r="D7" s="28"/>
      <c r="E7" s="29"/>
      <c r="F7" s="30"/>
      <c r="G7" s="4"/>
      <c r="H7" s="13"/>
      <c r="I7" s="4"/>
      <c r="J7" s="28"/>
    </row>
    <row r="8" spans="1:10" ht="15.6" x14ac:dyDescent="0.3">
      <c r="A8" s="23"/>
      <c r="B8" s="1"/>
    </row>
    <row r="9" spans="1:10" ht="15.6" x14ac:dyDescent="0.3">
      <c r="A9" s="23"/>
      <c r="B9" s="1"/>
      <c r="H9" s="161">
        <v>0</v>
      </c>
    </row>
    <row r="10" spans="1:10" ht="15" thickBot="1" x14ac:dyDescent="0.35">
      <c r="A10" s="45" t="s">
        <v>0</v>
      </c>
      <c r="B10" s="46" t="s">
        <v>1</v>
      </c>
      <c r="C10" s="46" t="s">
        <v>2</v>
      </c>
      <c r="D10" s="47" t="s">
        <v>5</v>
      </c>
      <c r="E10" s="140" t="s">
        <v>6</v>
      </c>
      <c r="F10" s="48" t="s">
        <v>7</v>
      </c>
      <c r="G10" s="49" t="s">
        <v>8</v>
      </c>
      <c r="H10" s="16" t="s">
        <v>9</v>
      </c>
      <c r="I10" s="49" t="s">
        <v>3</v>
      </c>
      <c r="J10" s="50" t="s">
        <v>4</v>
      </c>
    </row>
    <row r="11" spans="1:10" x14ac:dyDescent="0.3">
      <c r="A11" s="7" t="s">
        <v>22</v>
      </c>
      <c r="B11" s="7" t="s">
        <v>11</v>
      </c>
      <c r="C11" s="7" t="s">
        <v>202</v>
      </c>
      <c r="D11" s="18">
        <v>3.21</v>
      </c>
      <c r="E11" s="19">
        <v>0</v>
      </c>
      <c r="F11" s="20">
        <f>ROUNDUP((D11*E11),0)</f>
        <v>0</v>
      </c>
      <c r="G11" s="38">
        <v>12.15</v>
      </c>
      <c r="H11" s="22">
        <f>H9</f>
        <v>0</v>
      </c>
      <c r="I11" s="21">
        <f>G11-(G11/100*H11)</f>
        <v>12.15</v>
      </c>
      <c r="J11" s="18">
        <f t="shared" ref="J11:J47" si="0">+F11*I11</f>
        <v>0</v>
      </c>
    </row>
    <row r="12" spans="1:10" x14ac:dyDescent="0.3">
      <c r="A12" s="70"/>
      <c r="B12" s="24" t="s">
        <v>259</v>
      </c>
      <c r="C12" s="17" t="s">
        <v>24</v>
      </c>
      <c r="D12" s="18">
        <v>3.21</v>
      </c>
      <c r="E12" s="19">
        <v>0</v>
      </c>
      <c r="F12" s="20">
        <f t="shared" ref="F12:F71" si="1">ROUNDUP((D12*E12),0)</f>
        <v>0</v>
      </c>
      <c r="G12" s="38">
        <v>12.15</v>
      </c>
      <c r="H12" s="22">
        <f>H9</f>
        <v>0</v>
      </c>
      <c r="I12" s="26">
        <f>G12-(G12/100*H12)</f>
        <v>12.15</v>
      </c>
      <c r="J12" s="25">
        <f t="shared" si="0"/>
        <v>0</v>
      </c>
    </row>
    <row r="13" spans="1:10" x14ac:dyDescent="0.3">
      <c r="A13" s="77"/>
      <c r="B13" s="7" t="s">
        <v>260</v>
      </c>
      <c r="C13" s="7" t="s">
        <v>25</v>
      </c>
      <c r="D13" s="18">
        <v>3.21</v>
      </c>
      <c r="E13" s="19">
        <v>0</v>
      </c>
      <c r="F13" s="20">
        <f t="shared" si="1"/>
        <v>0</v>
      </c>
      <c r="G13" s="38">
        <v>12.15</v>
      </c>
      <c r="H13" s="22">
        <f>H9</f>
        <v>0</v>
      </c>
      <c r="I13" s="8">
        <f>G13-(G13/100*H13)</f>
        <v>12.15</v>
      </c>
      <c r="J13" s="9">
        <f t="shared" si="0"/>
        <v>0</v>
      </c>
    </row>
    <row r="14" spans="1:10" x14ac:dyDescent="0.3">
      <c r="A14" s="73"/>
      <c r="B14" s="7" t="s">
        <v>23</v>
      </c>
      <c r="C14" s="7" t="s">
        <v>26</v>
      </c>
      <c r="D14" s="18">
        <v>3.21</v>
      </c>
      <c r="E14" s="19">
        <v>0</v>
      </c>
      <c r="F14" s="20">
        <f t="shared" si="1"/>
        <v>0</v>
      </c>
      <c r="G14" s="38">
        <v>12.15</v>
      </c>
      <c r="H14" s="22">
        <f>H9</f>
        <v>0</v>
      </c>
      <c r="I14" s="8">
        <f t="shared" ref="I14:I47" si="2">G14-(G14/100*H14)</f>
        <v>12.15</v>
      </c>
      <c r="J14" s="9">
        <f t="shared" si="0"/>
        <v>0</v>
      </c>
    </row>
    <row r="15" spans="1:10" x14ac:dyDescent="0.3">
      <c r="A15" s="27" t="s">
        <v>90</v>
      </c>
      <c r="B15" s="27"/>
      <c r="C15" s="27"/>
      <c r="D15" s="39"/>
      <c r="E15" s="29"/>
      <c r="F15" s="29"/>
      <c r="G15" s="40"/>
      <c r="H15" s="41"/>
      <c r="I15" s="4"/>
      <c r="J15" s="28"/>
    </row>
    <row r="16" spans="1:10" x14ac:dyDescent="0.3">
      <c r="A16" s="17" t="s">
        <v>253</v>
      </c>
      <c r="B16" s="7" t="s">
        <v>12</v>
      </c>
      <c r="C16" s="42" t="s">
        <v>27</v>
      </c>
      <c r="D16" s="18">
        <v>3.21</v>
      </c>
      <c r="E16" s="19">
        <v>0</v>
      </c>
      <c r="F16" s="20">
        <f t="shared" si="1"/>
        <v>0</v>
      </c>
      <c r="G16" s="38">
        <v>12.15</v>
      </c>
      <c r="H16" s="22">
        <f>H9</f>
        <v>0</v>
      </c>
      <c r="I16" s="8">
        <f t="shared" si="2"/>
        <v>12.15</v>
      </c>
      <c r="J16" s="9">
        <f t="shared" si="0"/>
        <v>0</v>
      </c>
    </row>
    <row r="17" spans="1:10" x14ac:dyDescent="0.3">
      <c r="A17" s="71"/>
      <c r="B17" s="24" t="s">
        <v>261</v>
      </c>
      <c r="C17" s="7" t="s">
        <v>133</v>
      </c>
      <c r="D17" s="18">
        <v>3.21</v>
      </c>
      <c r="E17" s="19">
        <v>0</v>
      </c>
      <c r="F17" s="20">
        <f t="shared" si="1"/>
        <v>0</v>
      </c>
      <c r="G17" s="38">
        <v>12.15</v>
      </c>
      <c r="H17" s="22">
        <f>H9</f>
        <v>0</v>
      </c>
      <c r="I17" s="8">
        <f t="shared" si="2"/>
        <v>12.15</v>
      </c>
      <c r="J17" s="9">
        <f t="shared" si="0"/>
        <v>0</v>
      </c>
    </row>
    <row r="18" spans="1:10" x14ac:dyDescent="0.3">
      <c r="A18" s="105"/>
      <c r="B18" s="7" t="s">
        <v>132</v>
      </c>
      <c r="C18" s="7" t="s">
        <v>28</v>
      </c>
      <c r="D18" s="18">
        <v>3.21</v>
      </c>
      <c r="E18" s="19">
        <v>0</v>
      </c>
      <c r="F18" s="20">
        <f t="shared" si="1"/>
        <v>0</v>
      </c>
      <c r="G18" s="38">
        <v>12.15</v>
      </c>
      <c r="H18" s="22">
        <f>H9</f>
        <v>0</v>
      </c>
      <c r="I18" s="8">
        <f t="shared" si="2"/>
        <v>12.15</v>
      </c>
      <c r="J18" s="9">
        <f t="shared" si="0"/>
        <v>0</v>
      </c>
    </row>
    <row r="19" spans="1:10" x14ac:dyDescent="0.3">
      <c r="A19" s="105"/>
      <c r="B19" s="7" t="s">
        <v>29</v>
      </c>
      <c r="C19" s="7" t="s">
        <v>201</v>
      </c>
      <c r="D19" s="18">
        <v>3.21</v>
      </c>
      <c r="E19" s="19">
        <v>0</v>
      </c>
      <c r="F19" s="20">
        <f t="shared" si="1"/>
        <v>0</v>
      </c>
      <c r="G19" s="38">
        <v>12.15</v>
      </c>
      <c r="H19" s="22">
        <f>H9</f>
        <v>0</v>
      </c>
      <c r="I19" s="8">
        <f t="shared" si="2"/>
        <v>12.15</v>
      </c>
      <c r="J19" s="9">
        <f t="shared" si="0"/>
        <v>0</v>
      </c>
    </row>
    <row r="20" spans="1:10" x14ac:dyDescent="0.3">
      <c r="A20" s="76"/>
      <c r="B20" s="7" t="s">
        <v>30</v>
      </c>
      <c r="C20" s="7" t="s">
        <v>134</v>
      </c>
      <c r="D20" s="18">
        <v>3.21</v>
      </c>
      <c r="E20" s="19">
        <v>0</v>
      </c>
      <c r="F20" s="20">
        <f t="shared" si="1"/>
        <v>0</v>
      </c>
      <c r="G20" s="38">
        <v>12.15</v>
      </c>
      <c r="H20" s="22">
        <f>H9</f>
        <v>0</v>
      </c>
      <c r="I20" s="8">
        <f t="shared" ref="I20:I25" si="3">G20-(G20/100*H20)</f>
        <v>12.15</v>
      </c>
      <c r="J20" s="9">
        <f t="shared" ref="J20:J25" si="4">+F20*I20</f>
        <v>0</v>
      </c>
    </row>
    <row r="21" spans="1:10" x14ac:dyDescent="0.3">
      <c r="A21" s="72"/>
      <c r="B21" s="78"/>
      <c r="C21" s="78"/>
      <c r="D21" s="57"/>
      <c r="E21" s="106"/>
      <c r="F21" s="106"/>
      <c r="G21" s="53"/>
      <c r="H21" s="107"/>
      <c r="I21" s="108"/>
      <c r="J21" s="109"/>
    </row>
    <row r="22" spans="1:10" x14ac:dyDescent="0.3">
      <c r="A22" s="17" t="s">
        <v>254</v>
      </c>
      <c r="B22" s="7" t="s">
        <v>131</v>
      </c>
      <c r="C22" s="7" t="s">
        <v>130</v>
      </c>
      <c r="D22" s="18">
        <v>3.21</v>
      </c>
      <c r="E22" s="19">
        <v>0</v>
      </c>
      <c r="F22" s="20">
        <f t="shared" si="1"/>
        <v>0</v>
      </c>
      <c r="G22" s="38">
        <v>12.15</v>
      </c>
      <c r="H22" s="22">
        <f>H9</f>
        <v>0</v>
      </c>
      <c r="I22" s="8">
        <f t="shared" ref="I22:I23" si="5">G22-(G22/100*H22)</f>
        <v>12.15</v>
      </c>
      <c r="J22" s="9">
        <f t="shared" ref="J22:J23" si="6">+F22*I22</f>
        <v>0</v>
      </c>
    </row>
    <row r="23" spans="1:10" x14ac:dyDescent="0.3">
      <c r="A23" s="71"/>
      <c r="B23" s="7" t="s">
        <v>35</v>
      </c>
      <c r="C23" s="7" t="s">
        <v>36</v>
      </c>
      <c r="D23" s="18">
        <v>3.21</v>
      </c>
      <c r="E23" s="19">
        <v>0</v>
      </c>
      <c r="F23" s="20">
        <f t="shared" si="1"/>
        <v>0</v>
      </c>
      <c r="G23" s="38">
        <v>12.15</v>
      </c>
      <c r="H23" s="22">
        <f>H9</f>
        <v>0</v>
      </c>
      <c r="I23" s="8">
        <f t="shared" si="5"/>
        <v>12.15</v>
      </c>
      <c r="J23" s="9">
        <f t="shared" si="6"/>
        <v>0</v>
      </c>
    </row>
    <row r="24" spans="1:10" x14ac:dyDescent="0.3">
      <c r="A24" s="105"/>
      <c r="B24" s="7" t="s">
        <v>31</v>
      </c>
      <c r="C24" s="7" t="s">
        <v>34</v>
      </c>
      <c r="D24" s="18">
        <v>3.21</v>
      </c>
      <c r="E24" s="19">
        <v>0</v>
      </c>
      <c r="F24" s="20">
        <f t="shared" si="1"/>
        <v>0</v>
      </c>
      <c r="G24" s="38">
        <v>12.15</v>
      </c>
      <c r="H24" s="22">
        <f>H9</f>
        <v>0</v>
      </c>
      <c r="I24" s="8">
        <f t="shared" si="3"/>
        <v>12.15</v>
      </c>
      <c r="J24" s="9">
        <f t="shared" si="4"/>
        <v>0</v>
      </c>
    </row>
    <row r="25" spans="1:10" x14ac:dyDescent="0.3">
      <c r="A25" s="105"/>
      <c r="B25" s="7" t="s">
        <v>32</v>
      </c>
      <c r="C25" s="7" t="s">
        <v>33</v>
      </c>
      <c r="D25" s="18">
        <v>3.21</v>
      </c>
      <c r="E25" s="19">
        <v>0</v>
      </c>
      <c r="F25" s="20">
        <f t="shared" si="1"/>
        <v>0</v>
      </c>
      <c r="G25" s="38">
        <v>12.15</v>
      </c>
      <c r="H25" s="22">
        <f>H9</f>
        <v>0</v>
      </c>
      <c r="I25" s="8">
        <f t="shared" si="3"/>
        <v>12.15</v>
      </c>
      <c r="J25" s="9">
        <f t="shared" si="4"/>
        <v>0</v>
      </c>
    </row>
    <row r="26" spans="1:10" x14ac:dyDescent="0.3">
      <c r="A26" s="134"/>
      <c r="B26" s="2"/>
      <c r="C26" s="2"/>
      <c r="D26" s="111"/>
      <c r="E26" s="106"/>
      <c r="F26" s="106"/>
      <c r="G26" s="53"/>
      <c r="H26" s="107"/>
      <c r="I26" s="108"/>
      <c r="J26" s="109"/>
    </row>
    <row r="27" spans="1:10" x14ac:dyDescent="0.3">
      <c r="A27" s="165" t="s">
        <v>269</v>
      </c>
      <c r="B27" s="166"/>
      <c r="C27" s="166" t="s">
        <v>220</v>
      </c>
      <c r="D27" s="167"/>
      <c r="E27" s="106"/>
      <c r="F27" s="106"/>
      <c r="G27" s="53"/>
      <c r="H27" s="107"/>
      <c r="I27" s="108"/>
      <c r="J27" s="109"/>
    </row>
    <row r="28" spans="1:10" x14ac:dyDescent="0.3">
      <c r="A28" s="72"/>
      <c r="B28" s="160"/>
      <c r="C28" s="160"/>
      <c r="D28" s="57"/>
      <c r="E28" s="106"/>
      <c r="F28" s="106"/>
      <c r="G28" s="53"/>
      <c r="H28" s="107"/>
      <c r="I28" s="108"/>
      <c r="J28" s="109"/>
    </row>
    <row r="29" spans="1:10" x14ac:dyDescent="0.3">
      <c r="A29" s="58" t="s">
        <v>135</v>
      </c>
      <c r="B29" s="59"/>
      <c r="C29" s="59"/>
      <c r="D29" s="60"/>
      <c r="E29" s="61"/>
      <c r="F29" s="61"/>
      <c r="G29" s="63"/>
      <c r="H29" s="64"/>
      <c r="I29" s="63"/>
      <c r="J29" s="65"/>
    </row>
    <row r="30" spans="1:10" x14ac:dyDescent="0.3">
      <c r="A30" s="7" t="s">
        <v>39</v>
      </c>
      <c r="B30" s="17" t="s">
        <v>37</v>
      </c>
      <c r="C30" s="17" t="s">
        <v>38</v>
      </c>
      <c r="D30" s="51">
        <v>2.5</v>
      </c>
      <c r="E30" s="54">
        <v>0</v>
      </c>
      <c r="F30" s="20">
        <f t="shared" si="1"/>
        <v>0</v>
      </c>
      <c r="G30" s="38">
        <v>10.85</v>
      </c>
      <c r="H30" s="55">
        <f>H9</f>
        <v>0</v>
      </c>
      <c r="I30" s="56">
        <f t="shared" si="2"/>
        <v>10.85</v>
      </c>
      <c r="J30" s="43">
        <f t="shared" si="0"/>
        <v>0</v>
      </c>
    </row>
    <row r="31" spans="1:10" x14ac:dyDescent="0.3">
      <c r="A31" s="89"/>
      <c r="B31" s="142"/>
      <c r="C31" s="142"/>
      <c r="D31" s="143" t="s">
        <v>89</v>
      </c>
      <c r="E31" s="112"/>
      <c r="F31" s="112"/>
      <c r="G31" s="86"/>
      <c r="H31" s="114"/>
      <c r="I31" s="144"/>
      <c r="J31" s="145"/>
    </row>
    <row r="32" spans="1:10" x14ac:dyDescent="0.3">
      <c r="A32" s="90"/>
      <c r="B32" s="141"/>
      <c r="C32" s="141"/>
      <c r="D32" s="28"/>
      <c r="E32" s="67"/>
      <c r="F32" s="67"/>
      <c r="G32" s="40"/>
      <c r="H32" s="41"/>
      <c r="I32" s="68"/>
      <c r="J32" s="146"/>
    </row>
    <row r="33" spans="1:10" x14ac:dyDescent="0.3">
      <c r="A33" s="90"/>
      <c r="B33" s="141"/>
      <c r="C33" s="141"/>
      <c r="D33" s="28"/>
      <c r="E33" s="67"/>
      <c r="F33" s="67"/>
      <c r="G33" s="40"/>
      <c r="H33" s="41"/>
      <c r="I33" s="68"/>
      <c r="J33" s="146"/>
    </row>
    <row r="34" spans="1:10" x14ac:dyDescent="0.3">
      <c r="A34" s="90"/>
      <c r="B34" s="141"/>
      <c r="C34" s="141"/>
      <c r="D34" s="28"/>
      <c r="E34" s="67"/>
      <c r="F34" s="67"/>
      <c r="G34" s="40"/>
      <c r="H34" s="41"/>
      <c r="I34" s="68"/>
      <c r="J34" s="146"/>
    </row>
    <row r="35" spans="1:10" x14ac:dyDescent="0.3">
      <c r="A35" s="91"/>
      <c r="B35" s="92"/>
      <c r="C35" s="92"/>
      <c r="D35" s="147"/>
      <c r="E35" s="119"/>
      <c r="F35" s="119"/>
      <c r="G35" s="87"/>
      <c r="H35" s="121"/>
      <c r="I35" s="148"/>
      <c r="J35" s="149"/>
    </row>
    <row r="36" spans="1:10" x14ac:dyDescent="0.3">
      <c r="A36" s="7" t="s">
        <v>41</v>
      </c>
      <c r="B36" s="17" t="s">
        <v>37</v>
      </c>
      <c r="C36" s="17" t="s">
        <v>40</v>
      </c>
      <c r="D36" s="9">
        <v>0.84</v>
      </c>
      <c r="E36" s="19">
        <v>0</v>
      </c>
      <c r="F36" s="20">
        <f t="shared" si="1"/>
        <v>0</v>
      </c>
      <c r="G36" s="38">
        <v>24.85</v>
      </c>
      <c r="H36" s="22">
        <f>H9</f>
        <v>0</v>
      </c>
      <c r="I36" s="21">
        <f t="shared" si="2"/>
        <v>24.85</v>
      </c>
      <c r="J36" s="18">
        <f t="shared" si="0"/>
        <v>0</v>
      </c>
    </row>
    <row r="37" spans="1:10" x14ac:dyDescent="0.3">
      <c r="A37" s="89"/>
      <c r="B37" s="142"/>
      <c r="C37" s="142"/>
      <c r="D37" s="143" t="s">
        <v>88</v>
      </c>
      <c r="E37" s="112"/>
      <c r="F37" s="112"/>
      <c r="G37" s="86"/>
      <c r="H37" s="114"/>
      <c r="I37" s="144"/>
      <c r="J37" s="145"/>
    </row>
    <row r="38" spans="1:10" x14ac:dyDescent="0.3">
      <c r="A38" s="90"/>
      <c r="B38" s="141"/>
      <c r="C38" s="141"/>
      <c r="D38" s="28"/>
      <c r="E38" s="67"/>
      <c r="F38" s="67"/>
      <c r="G38" s="40"/>
      <c r="H38" s="41"/>
      <c r="I38" s="68"/>
      <c r="J38" s="146"/>
    </row>
    <row r="39" spans="1:10" x14ac:dyDescent="0.3">
      <c r="A39" s="90"/>
      <c r="B39" s="141"/>
      <c r="C39" s="141"/>
      <c r="D39" s="28"/>
      <c r="E39" s="67"/>
      <c r="F39" s="67"/>
      <c r="G39" s="40"/>
      <c r="H39" s="41"/>
      <c r="I39" s="68"/>
      <c r="J39" s="146"/>
    </row>
    <row r="40" spans="1:10" x14ac:dyDescent="0.3">
      <c r="A40" s="90"/>
      <c r="B40" s="141"/>
      <c r="C40" s="141"/>
      <c r="D40" s="39"/>
      <c r="E40" s="67"/>
      <c r="F40" s="67"/>
      <c r="G40" s="40"/>
      <c r="H40" s="41"/>
      <c r="I40" s="68"/>
      <c r="J40" s="146"/>
    </row>
    <row r="41" spans="1:10" x14ac:dyDescent="0.3">
      <c r="A41" s="90"/>
      <c r="B41" s="27"/>
      <c r="C41" s="27"/>
      <c r="D41" s="28"/>
      <c r="E41" s="67"/>
      <c r="F41" s="67"/>
      <c r="G41" s="40"/>
      <c r="H41" s="41"/>
      <c r="I41" s="68"/>
      <c r="J41" s="146"/>
    </row>
    <row r="42" spans="1:10" x14ac:dyDescent="0.3">
      <c r="A42" s="91"/>
      <c r="B42" s="92"/>
      <c r="C42" s="92"/>
      <c r="D42" s="147"/>
      <c r="E42" s="119"/>
      <c r="F42" s="119"/>
      <c r="G42" s="87"/>
      <c r="H42" s="121"/>
      <c r="I42" s="148"/>
      <c r="J42" s="149"/>
    </row>
    <row r="43" spans="1:10" x14ac:dyDescent="0.3">
      <c r="A43" s="7" t="s">
        <v>43</v>
      </c>
      <c r="B43" s="17" t="s">
        <v>37</v>
      </c>
      <c r="C43" s="69" t="s">
        <v>42</v>
      </c>
      <c r="D43" s="51">
        <v>1</v>
      </c>
      <c r="E43" s="19">
        <v>0</v>
      </c>
      <c r="F43" s="20">
        <f t="shared" si="1"/>
        <v>0</v>
      </c>
      <c r="G43" s="38">
        <v>8.4499999999999993</v>
      </c>
      <c r="H43" s="55">
        <f>H9</f>
        <v>0</v>
      </c>
      <c r="I43" s="21">
        <f t="shared" si="2"/>
        <v>8.4499999999999993</v>
      </c>
      <c r="J43" s="18">
        <f t="shared" si="0"/>
        <v>0</v>
      </c>
    </row>
    <row r="44" spans="1:10" x14ac:dyDescent="0.3">
      <c r="A44" s="89"/>
      <c r="B44" s="142"/>
      <c r="C44" s="142"/>
      <c r="D44" s="143" t="s">
        <v>87</v>
      </c>
      <c r="E44" s="112"/>
      <c r="F44" s="112"/>
      <c r="G44" s="86"/>
      <c r="H44" s="114"/>
      <c r="I44" s="144"/>
      <c r="J44" s="145"/>
    </row>
    <row r="45" spans="1:10" x14ac:dyDescent="0.3">
      <c r="A45" s="90"/>
      <c r="B45" s="141"/>
      <c r="C45" s="141"/>
      <c r="D45" s="28"/>
      <c r="E45" s="67"/>
      <c r="F45" s="67"/>
      <c r="G45" s="40"/>
      <c r="H45" s="41"/>
      <c r="I45" s="68"/>
      <c r="J45" s="146"/>
    </row>
    <row r="46" spans="1:10" x14ac:dyDescent="0.3">
      <c r="A46" s="91"/>
      <c r="B46" s="150"/>
      <c r="C46" s="150"/>
      <c r="D46" s="147"/>
      <c r="E46" s="119"/>
      <c r="F46" s="119"/>
      <c r="G46" s="87"/>
      <c r="H46" s="121"/>
      <c r="I46" s="148"/>
      <c r="J46" s="149"/>
    </row>
    <row r="47" spans="1:10" x14ac:dyDescent="0.3">
      <c r="A47" s="7" t="s">
        <v>45</v>
      </c>
      <c r="B47" s="17" t="s">
        <v>37</v>
      </c>
      <c r="C47" s="17" t="s">
        <v>44</v>
      </c>
      <c r="D47" s="18">
        <v>1</v>
      </c>
      <c r="E47" s="19">
        <v>0</v>
      </c>
      <c r="F47" s="20">
        <f t="shared" si="1"/>
        <v>0</v>
      </c>
      <c r="G47" s="38">
        <v>35.299999999999997</v>
      </c>
      <c r="H47" s="22">
        <f>H9</f>
        <v>0</v>
      </c>
      <c r="I47" s="21">
        <f t="shared" si="2"/>
        <v>35.299999999999997</v>
      </c>
      <c r="J47" s="18">
        <f t="shared" si="0"/>
        <v>0</v>
      </c>
    </row>
    <row r="48" spans="1:10" x14ac:dyDescent="0.3">
      <c r="A48" s="89"/>
      <c r="B48" s="142"/>
      <c r="C48" s="142"/>
      <c r="D48" s="111"/>
      <c r="E48" s="112"/>
      <c r="F48" s="112"/>
      <c r="G48" s="86"/>
      <c r="H48" s="114"/>
      <c r="I48" s="144"/>
      <c r="J48" s="145"/>
    </row>
    <row r="49" spans="1:10" x14ac:dyDescent="0.3">
      <c r="A49" s="90"/>
      <c r="B49" s="141"/>
      <c r="C49" s="141"/>
      <c r="D49" s="39"/>
      <c r="E49" s="67"/>
      <c r="F49" s="67"/>
      <c r="G49" s="40"/>
      <c r="H49" s="41"/>
      <c r="I49" s="68"/>
      <c r="J49" s="146"/>
    </row>
    <row r="50" spans="1:10" x14ac:dyDescent="0.3">
      <c r="A50" s="91"/>
      <c r="B50" s="150"/>
      <c r="C50" s="150"/>
      <c r="D50" s="118"/>
      <c r="E50" s="119"/>
      <c r="F50" s="119"/>
      <c r="G50" s="87"/>
      <c r="H50" s="121"/>
      <c r="I50" s="148"/>
      <c r="J50" s="149"/>
    </row>
    <row r="51" spans="1:10" x14ac:dyDescent="0.3">
      <c r="A51" s="7" t="s">
        <v>47</v>
      </c>
      <c r="B51" s="17" t="s">
        <v>37</v>
      </c>
      <c r="C51" s="17" t="s">
        <v>46</v>
      </c>
      <c r="D51" s="18">
        <v>1</v>
      </c>
      <c r="E51" s="19">
        <v>0</v>
      </c>
      <c r="F51" s="20">
        <f t="shared" si="1"/>
        <v>0</v>
      </c>
      <c r="G51" s="38">
        <v>49.85</v>
      </c>
      <c r="H51" s="55">
        <f>H9</f>
        <v>0</v>
      </c>
      <c r="I51" s="8">
        <f t="shared" ref="I51" si="7">G51-(G51/100*H51)</f>
        <v>49.85</v>
      </c>
      <c r="J51" s="9">
        <f t="shared" ref="J51" si="8">+F51*I51</f>
        <v>0</v>
      </c>
    </row>
    <row r="52" spans="1:10" x14ac:dyDescent="0.3">
      <c r="A52" s="89"/>
      <c r="B52" s="142"/>
      <c r="C52" s="142"/>
      <c r="D52" s="111" t="s">
        <v>86</v>
      </c>
      <c r="E52" s="112"/>
      <c r="F52" s="112"/>
      <c r="G52" s="86"/>
      <c r="H52" s="114"/>
      <c r="I52" s="5"/>
      <c r="J52" s="115"/>
    </row>
    <row r="53" spans="1:10" x14ac:dyDescent="0.3">
      <c r="A53" s="90"/>
      <c r="B53" s="141"/>
      <c r="C53" s="141"/>
      <c r="D53" s="39"/>
      <c r="E53" s="67"/>
      <c r="F53" s="67"/>
      <c r="G53" s="40"/>
      <c r="H53" s="41"/>
      <c r="I53" s="4"/>
      <c r="J53" s="116"/>
    </row>
    <row r="54" spans="1:10" x14ac:dyDescent="0.3">
      <c r="A54" s="90"/>
      <c r="B54" s="141"/>
      <c r="C54" s="141"/>
      <c r="D54" s="39"/>
      <c r="E54" s="67"/>
      <c r="F54" s="67"/>
      <c r="G54" s="40"/>
      <c r="H54" s="41"/>
      <c r="I54" s="4"/>
      <c r="J54" s="116"/>
    </row>
    <row r="55" spans="1:10" x14ac:dyDescent="0.3">
      <c r="A55" s="75"/>
      <c r="B55" s="150"/>
      <c r="C55" s="150"/>
      <c r="D55" s="118"/>
      <c r="E55" s="119"/>
      <c r="F55" s="119"/>
      <c r="G55" s="87"/>
      <c r="H55" s="121"/>
      <c r="I55" s="122"/>
      <c r="J55" s="123"/>
    </row>
    <row r="56" spans="1:10" x14ac:dyDescent="0.3">
      <c r="A56" s="73" t="s">
        <v>49</v>
      </c>
      <c r="B56" s="76" t="s">
        <v>37</v>
      </c>
      <c r="C56" s="81" t="s">
        <v>48</v>
      </c>
      <c r="D56" s="43">
        <v>1</v>
      </c>
      <c r="E56" s="54">
        <v>0</v>
      </c>
      <c r="F56" s="20">
        <f t="shared" si="1"/>
        <v>0</v>
      </c>
      <c r="G56" s="85">
        <v>49.85</v>
      </c>
      <c r="H56" s="55">
        <f>H9</f>
        <v>0</v>
      </c>
      <c r="I56" s="100">
        <f t="shared" ref="I56:I71" si="9">G56-(G56/100*H56)</f>
        <v>49.85</v>
      </c>
      <c r="J56" s="101">
        <f t="shared" ref="J56:J71" si="10">+F56*I56</f>
        <v>0</v>
      </c>
    </row>
    <row r="57" spans="1:10" x14ac:dyDescent="0.3">
      <c r="A57" s="89"/>
      <c r="B57" s="76" t="s">
        <v>37</v>
      </c>
      <c r="C57" s="81" t="s">
        <v>274</v>
      </c>
      <c r="D57" s="43">
        <v>1</v>
      </c>
      <c r="E57" s="54">
        <v>0</v>
      </c>
      <c r="F57" s="20">
        <f t="shared" ref="F57" si="11">ROUNDUP((D57*E57),0)</f>
        <v>0</v>
      </c>
      <c r="G57" s="85">
        <v>49.85</v>
      </c>
      <c r="H57" s="55">
        <f>H9</f>
        <v>0</v>
      </c>
      <c r="I57" s="100">
        <f t="shared" ref="I57" si="12">G57-(G57/100*H57)</f>
        <v>49.85</v>
      </c>
      <c r="J57" s="101">
        <f t="shared" ref="J57" si="13">+F57*I57</f>
        <v>0</v>
      </c>
    </row>
    <row r="58" spans="1:10" x14ac:dyDescent="0.3">
      <c r="A58" s="90"/>
      <c r="B58" s="141"/>
      <c r="C58" s="141"/>
      <c r="D58" s="111" t="s">
        <v>86</v>
      </c>
      <c r="E58" s="67"/>
      <c r="F58" s="67"/>
      <c r="G58" s="40"/>
      <c r="H58" s="41"/>
      <c r="I58" s="4"/>
      <c r="J58" s="116"/>
    </row>
    <row r="59" spans="1:10" x14ac:dyDescent="0.3">
      <c r="A59" s="90"/>
      <c r="B59" s="141"/>
      <c r="C59" s="141"/>
      <c r="D59" s="39"/>
      <c r="E59" s="67"/>
      <c r="F59" s="67"/>
      <c r="G59" s="40"/>
      <c r="H59" s="41"/>
      <c r="I59" s="4"/>
      <c r="J59" s="116"/>
    </row>
    <row r="60" spans="1:10" x14ac:dyDescent="0.3">
      <c r="A60" s="75"/>
      <c r="B60" s="150"/>
      <c r="C60" s="150"/>
      <c r="D60" s="118"/>
      <c r="E60" s="119"/>
      <c r="F60" s="119"/>
      <c r="G60" s="87"/>
      <c r="H60" s="121"/>
      <c r="I60" s="122"/>
      <c r="J60" s="123"/>
    </row>
    <row r="61" spans="1:10" x14ac:dyDescent="0.3">
      <c r="A61" s="7" t="s">
        <v>51</v>
      </c>
      <c r="B61" s="17" t="s">
        <v>37</v>
      </c>
      <c r="C61" s="17" t="s">
        <v>50</v>
      </c>
      <c r="D61" s="18">
        <v>2.94</v>
      </c>
      <c r="E61" s="19">
        <v>0</v>
      </c>
      <c r="F61" s="20">
        <f t="shared" si="1"/>
        <v>0</v>
      </c>
      <c r="G61" s="38">
        <v>10.050000000000001</v>
      </c>
      <c r="H61" s="55">
        <f>H9</f>
        <v>0</v>
      </c>
      <c r="I61" s="8">
        <f t="shared" si="9"/>
        <v>10.050000000000001</v>
      </c>
      <c r="J61" s="9">
        <f t="shared" si="10"/>
        <v>0</v>
      </c>
    </row>
    <row r="62" spans="1:10" x14ac:dyDescent="0.3">
      <c r="A62" s="89"/>
      <c r="B62" s="142"/>
      <c r="C62" s="142"/>
      <c r="D62" s="111" t="s">
        <v>85</v>
      </c>
      <c r="E62" s="112"/>
      <c r="F62" s="112"/>
      <c r="G62" s="86"/>
      <c r="H62" s="114"/>
      <c r="I62" s="5"/>
      <c r="J62" s="115"/>
    </row>
    <row r="63" spans="1:10" x14ac:dyDescent="0.3">
      <c r="A63" s="151"/>
      <c r="B63" s="141"/>
      <c r="C63" s="141"/>
      <c r="D63" s="39"/>
      <c r="E63" s="67"/>
      <c r="F63" s="67"/>
      <c r="G63" s="40"/>
      <c r="H63" s="41"/>
      <c r="I63" s="4"/>
      <c r="J63" s="116"/>
    </row>
    <row r="64" spans="1:10" x14ac:dyDescent="0.3">
      <c r="A64" s="151"/>
      <c r="B64" s="141"/>
      <c r="C64" s="141"/>
      <c r="D64" s="39"/>
      <c r="E64" s="67"/>
      <c r="F64" s="67"/>
      <c r="G64" s="40"/>
      <c r="H64" s="41"/>
      <c r="I64" s="4"/>
      <c r="J64" s="116"/>
    </row>
    <row r="65" spans="1:10" x14ac:dyDescent="0.3">
      <c r="A65" s="152"/>
      <c r="B65" s="150"/>
      <c r="C65" s="150"/>
      <c r="D65" s="118"/>
      <c r="E65" s="119"/>
      <c r="F65" s="119"/>
      <c r="G65" s="87"/>
      <c r="H65" s="121"/>
      <c r="I65" s="122"/>
      <c r="J65" s="123"/>
    </row>
    <row r="66" spans="1:10" x14ac:dyDescent="0.3">
      <c r="A66" s="7" t="s">
        <v>52</v>
      </c>
      <c r="B66" s="17" t="s">
        <v>37</v>
      </c>
      <c r="C66" s="17" t="s">
        <v>203</v>
      </c>
      <c r="D66" s="18">
        <v>0.77</v>
      </c>
      <c r="E66" s="19">
        <v>0</v>
      </c>
      <c r="F66" s="20">
        <f t="shared" si="1"/>
        <v>0</v>
      </c>
      <c r="G66" s="38">
        <v>16.45</v>
      </c>
      <c r="H66" s="55">
        <f>H9</f>
        <v>0</v>
      </c>
      <c r="I66" s="8">
        <f t="shared" si="9"/>
        <v>16.45</v>
      </c>
      <c r="J66" s="9">
        <f t="shared" si="10"/>
        <v>0</v>
      </c>
    </row>
    <row r="67" spans="1:10" x14ac:dyDescent="0.3">
      <c r="A67" s="89"/>
      <c r="B67" s="142"/>
      <c r="C67" s="142"/>
      <c r="D67" s="111" t="s">
        <v>84</v>
      </c>
      <c r="E67" s="112"/>
      <c r="F67" s="112"/>
      <c r="G67" s="86"/>
      <c r="H67" s="114"/>
      <c r="I67" s="5"/>
      <c r="J67" s="115"/>
    </row>
    <row r="68" spans="1:10" x14ac:dyDescent="0.3">
      <c r="A68" s="151"/>
      <c r="B68" s="141"/>
      <c r="C68" s="141"/>
      <c r="D68" s="39"/>
      <c r="E68" s="67"/>
      <c r="F68" s="67"/>
      <c r="G68" s="40"/>
      <c r="H68" s="41"/>
      <c r="I68" s="4"/>
      <c r="J68" s="116"/>
    </row>
    <row r="69" spans="1:10" x14ac:dyDescent="0.3">
      <c r="A69" s="151"/>
      <c r="B69" s="141"/>
      <c r="C69" s="141"/>
      <c r="D69" s="39"/>
      <c r="E69" s="67"/>
      <c r="F69" s="67"/>
      <c r="G69" s="40"/>
      <c r="H69" s="41"/>
      <c r="I69" s="4"/>
      <c r="J69" s="116"/>
    </row>
    <row r="70" spans="1:10" x14ac:dyDescent="0.3">
      <c r="A70" s="152"/>
      <c r="B70" s="150"/>
      <c r="C70" s="150"/>
      <c r="D70" s="118"/>
      <c r="E70" s="119"/>
      <c r="F70" s="119"/>
      <c r="G70" s="87"/>
      <c r="H70" s="121"/>
      <c r="I70" s="122"/>
      <c r="J70" s="123"/>
    </row>
    <row r="71" spans="1:10" x14ac:dyDescent="0.3">
      <c r="A71" s="7" t="s">
        <v>54</v>
      </c>
      <c r="B71" s="17" t="s">
        <v>37</v>
      </c>
      <c r="C71" s="17" t="s">
        <v>53</v>
      </c>
      <c r="D71" s="18">
        <v>0.77</v>
      </c>
      <c r="E71" s="19">
        <v>0</v>
      </c>
      <c r="F71" s="20">
        <f t="shared" si="1"/>
        <v>0</v>
      </c>
      <c r="G71" s="38">
        <v>17.2</v>
      </c>
      <c r="H71" s="55">
        <f>H9</f>
        <v>0</v>
      </c>
      <c r="I71" s="8">
        <f t="shared" si="9"/>
        <v>17.2</v>
      </c>
      <c r="J71" s="9">
        <f t="shared" si="10"/>
        <v>0</v>
      </c>
    </row>
    <row r="72" spans="1:10" x14ac:dyDescent="0.3">
      <c r="A72" s="89"/>
      <c r="B72" s="142"/>
      <c r="C72" s="142"/>
      <c r="D72" s="111" t="s">
        <v>83</v>
      </c>
      <c r="E72" s="112"/>
      <c r="F72" s="112"/>
      <c r="G72" s="86"/>
      <c r="H72" s="114"/>
      <c r="I72" s="5"/>
      <c r="J72" s="115"/>
    </row>
    <row r="73" spans="1:10" x14ac:dyDescent="0.3">
      <c r="A73" s="90"/>
      <c r="B73" s="141"/>
      <c r="C73" s="141"/>
      <c r="D73" s="39"/>
      <c r="E73" s="67"/>
      <c r="F73" s="67"/>
      <c r="G73" s="40"/>
      <c r="H73" s="41"/>
      <c r="I73" s="4"/>
      <c r="J73" s="116"/>
    </row>
    <row r="74" spans="1:10" x14ac:dyDescent="0.3">
      <c r="A74" s="90"/>
      <c r="B74" s="141"/>
      <c r="C74" s="141"/>
      <c r="D74" s="39"/>
      <c r="E74" s="67"/>
      <c r="F74" s="67"/>
      <c r="G74" s="40"/>
      <c r="H74" s="41"/>
      <c r="I74" s="4"/>
      <c r="J74" s="116"/>
    </row>
    <row r="75" spans="1:10" x14ac:dyDescent="0.3">
      <c r="A75" s="91"/>
      <c r="B75" s="150"/>
      <c r="C75" s="150"/>
      <c r="D75" s="118"/>
      <c r="E75" s="119"/>
      <c r="F75" s="119"/>
      <c r="G75" s="87"/>
      <c r="H75" s="121"/>
      <c r="I75" s="122"/>
      <c r="J75" s="123"/>
    </row>
    <row r="76" spans="1:10" x14ac:dyDescent="0.3">
      <c r="A76" s="7" t="s">
        <v>222</v>
      </c>
      <c r="B76" s="17" t="s">
        <v>37</v>
      </c>
      <c r="C76" s="17" t="s">
        <v>223</v>
      </c>
      <c r="D76" s="18">
        <v>0.78</v>
      </c>
      <c r="E76" s="19">
        <v>0</v>
      </c>
      <c r="F76" s="20">
        <f t="shared" ref="F76:F130" si="14">ROUNDUP((D76*E76),0)</f>
        <v>0</v>
      </c>
      <c r="G76" s="38">
        <v>15.35</v>
      </c>
      <c r="H76" s="22">
        <f>H9</f>
        <v>0</v>
      </c>
      <c r="I76" s="8">
        <f t="shared" ref="I76" si="15">G76-(G76/100*H76)</f>
        <v>15.35</v>
      </c>
      <c r="J76" s="9">
        <f t="shared" ref="J76" si="16">+F76*I76</f>
        <v>0</v>
      </c>
    </row>
    <row r="77" spans="1:10" x14ac:dyDescent="0.3">
      <c r="A77" s="89"/>
      <c r="B77" s="142"/>
      <c r="C77" s="142"/>
      <c r="D77" s="111" t="s">
        <v>224</v>
      </c>
      <c r="E77" s="112"/>
      <c r="F77" s="112"/>
      <c r="G77" s="86"/>
      <c r="H77" s="114"/>
      <c r="I77" s="5"/>
      <c r="J77" s="115"/>
    </row>
    <row r="78" spans="1:10" x14ac:dyDescent="0.3">
      <c r="A78" s="90"/>
      <c r="B78" s="141"/>
      <c r="C78" s="141"/>
      <c r="D78" s="39"/>
      <c r="E78" s="67"/>
      <c r="F78" s="67"/>
      <c r="G78" s="40"/>
      <c r="H78" s="41"/>
      <c r="I78" s="4"/>
      <c r="J78" s="116"/>
    </row>
    <row r="79" spans="1:10" x14ac:dyDescent="0.3">
      <c r="A79" s="90"/>
      <c r="B79" s="141"/>
      <c r="C79" s="141"/>
      <c r="D79" s="39"/>
      <c r="E79" s="67"/>
      <c r="F79" s="67"/>
      <c r="G79" s="40"/>
      <c r="H79" s="41"/>
      <c r="I79" s="4"/>
      <c r="J79" s="116"/>
    </row>
    <row r="80" spans="1:10" x14ac:dyDescent="0.3">
      <c r="A80" s="90"/>
      <c r="B80" s="141"/>
      <c r="C80" s="141"/>
      <c r="D80" s="39"/>
      <c r="E80" s="67"/>
      <c r="F80" s="67"/>
      <c r="G80" s="40"/>
      <c r="H80" s="41"/>
      <c r="I80" s="4"/>
      <c r="J80" s="116"/>
    </row>
    <row r="81" spans="1:10" x14ac:dyDescent="0.3">
      <c r="A81" s="90"/>
      <c r="B81" s="141"/>
      <c r="C81" s="141"/>
      <c r="D81" s="39"/>
      <c r="E81" s="67"/>
      <c r="F81" s="67"/>
      <c r="G81" s="40"/>
      <c r="H81" s="41"/>
      <c r="I81" s="4"/>
      <c r="J81" s="116"/>
    </row>
    <row r="82" spans="1:10" x14ac:dyDescent="0.3">
      <c r="A82" s="58" t="s">
        <v>136</v>
      </c>
      <c r="B82" s="59"/>
      <c r="C82" s="59"/>
      <c r="D82" s="60"/>
      <c r="E82" s="61"/>
      <c r="F82" s="61"/>
      <c r="G82" s="63"/>
      <c r="H82" s="64"/>
      <c r="I82" s="63"/>
      <c r="J82" s="65"/>
    </row>
    <row r="83" spans="1:10" x14ac:dyDescent="0.3">
      <c r="A83" s="7" t="s">
        <v>64</v>
      </c>
      <c r="B83" s="17" t="s">
        <v>37</v>
      </c>
      <c r="C83" s="83" t="s">
        <v>65</v>
      </c>
      <c r="D83" s="18">
        <v>0.77</v>
      </c>
      <c r="E83" s="19">
        <v>0</v>
      </c>
      <c r="F83" s="20">
        <f t="shared" si="14"/>
        <v>0</v>
      </c>
      <c r="G83" s="38">
        <v>17.899999999999999</v>
      </c>
      <c r="H83" s="55">
        <f>H9</f>
        <v>0</v>
      </c>
      <c r="I83" s="8">
        <f t="shared" ref="I83:I123" si="17">G83-(G83/100*H83)</f>
        <v>17.899999999999999</v>
      </c>
      <c r="J83" s="9">
        <f t="shared" ref="J83:J130" si="18">+F83*I83</f>
        <v>0</v>
      </c>
    </row>
    <row r="84" spans="1:10" x14ac:dyDescent="0.3">
      <c r="A84" s="89"/>
      <c r="B84" s="142"/>
      <c r="C84" s="153"/>
      <c r="D84" s="111" t="s">
        <v>80</v>
      </c>
      <c r="E84" s="112"/>
      <c r="F84" s="112"/>
      <c r="G84" s="86"/>
      <c r="H84" s="114"/>
      <c r="I84" s="5"/>
      <c r="J84" s="115"/>
    </row>
    <row r="85" spans="1:10" x14ac:dyDescent="0.3">
      <c r="A85" s="90"/>
      <c r="B85" s="141"/>
      <c r="C85" s="154"/>
      <c r="D85" s="39"/>
      <c r="E85" s="67"/>
      <c r="F85" s="67"/>
      <c r="G85" s="40"/>
      <c r="H85" s="41"/>
      <c r="I85" s="4"/>
      <c r="J85" s="116"/>
    </row>
    <row r="86" spans="1:10" x14ac:dyDescent="0.3">
      <c r="A86" s="91"/>
      <c r="B86" s="150"/>
      <c r="C86" s="155"/>
      <c r="D86" s="118"/>
      <c r="E86" s="119"/>
      <c r="F86" s="119"/>
      <c r="G86" s="87"/>
      <c r="H86" s="121"/>
      <c r="I86" s="122"/>
      <c r="J86" s="123"/>
    </row>
    <row r="87" spans="1:10" x14ac:dyDescent="0.3">
      <c r="A87" s="7" t="s">
        <v>68</v>
      </c>
      <c r="B87" s="17" t="s">
        <v>37</v>
      </c>
      <c r="C87" s="83" t="s">
        <v>69</v>
      </c>
      <c r="D87" s="18">
        <v>0.77</v>
      </c>
      <c r="E87" s="19">
        <v>0</v>
      </c>
      <c r="F87" s="20">
        <f t="shared" si="14"/>
        <v>0</v>
      </c>
      <c r="G87" s="38">
        <v>26.9</v>
      </c>
      <c r="H87" s="55">
        <f>H9</f>
        <v>0</v>
      </c>
      <c r="I87" s="8">
        <f t="shared" ref="I87" si="19">G87-(G87/100*H87)</f>
        <v>26.9</v>
      </c>
      <c r="J87" s="9">
        <f t="shared" ref="J87" si="20">+F87*I87</f>
        <v>0</v>
      </c>
    </row>
    <row r="88" spans="1:10" x14ac:dyDescent="0.3">
      <c r="A88" s="89"/>
      <c r="B88" s="142"/>
      <c r="C88" s="153"/>
      <c r="D88" s="111" t="s">
        <v>79</v>
      </c>
      <c r="E88" s="112"/>
      <c r="F88" s="112"/>
      <c r="G88" s="86"/>
      <c r="H88" s="114"/>
      <c r="I88" s="5"/>
      <c r="J88" s="115"/>
    </row>
    <row r="89" spans="1:10" x14ac:dyDescent="0.3">
      <c r="A89" s="90"/>
      <c r="B89" s="141"/>
      <c r="C89" s="154"/>
      <c r="D89" s="39"/>
      <c r="E89" s="67"/>
      <c r="F89" s="67"/>
      <c r="G89" s="40"/>
      <c r="H89" s="41"/>
      <c r="I89" s="4"/>
      <c r="J89" s="116"/>
    </row>
    <row r="90" spans="1:10" x14ac:dyDescent="0.3">
      <c r="A90" s="90"/>
      <c r="B90" s="141"/>
      <c r="C90" s="154"/>
      <c r="D90" s="39"/>
      <c r="E90" s="67"/>
      <c r="F90" s="67"/>
      <c r="G90" s="40"/>
      <c r="H90" s="41"/>
      <c r="I90" s="4"/>
      <c r="J90" s="116"/>
    </row>
    <row r="91" spans="1:10" x14ac:dyDescent="0.3">
      <c r="A91" s="91"/>
      <c r="B91" s="150"/>
      <c r="C91" s="155"/>
      <c r="D91" s="118"/>
      <c r="E91" s="119"/>
      <c r="F91" s="119"/>
      <c r="G91" s="87"/>
      <c r="H91" s="121"/>
      <c r="I91" s="122"/>
      <c r="J91" s="123"/>
    </row>
    <row r="92" spans="1:10" x14ac:dyDescent="0.3">
      <c r="A92" s="58" t="s">
        <v>137</v>
      </c>
      <c r="B92" s="59"/>
      <c r="C92" s="59"/>
      <c r="D92" s="60"/>
      <c r="E92" s="61"/>
      <c r="F92" s="61"/>
      <c r="G92" s="63"/>
      <c r="H92" s="64"/>
      <c r="I92" s="63"/>
      <c r="J92" s="65"/>
    </row>
    <row r="93" spans="1:10" x14ac:dyDescent="0.3">
      <c r="A93" s="7" t="s">
        <v>70</v>
      </c>
      <c r="B93" s="17" t="s">
        <v>37</v>
      </c>
      <c r="C93" s="83" t="s">
        <v>71</v>
      </c>
      <c r="D93" s="18">
        <v>0.77</v>
      </c>
      <c r="E93" s="19">
        <v>0</v>
      </c>
      <c r="F93" s="20">
        <f t="shared" si="14"/>
        <v>0</v>
      </c>
      <c r="G93" s="38">
        <v>15</v>
      </c>
      <c r="H93" s="55">
        <f>H9</f>
        <v>0</v>
      </c>
      <c r="I93" s="8">
        <f t="shared" ref="I93" si="21">G93-(G93/100*H93)</f>
        <v>15</v>
      </c>
      <c r="J93" s="9">
        <f t="shared" ref="J93" si="22">+F93*I93</f>
        <v>0</v>
      </c>
    </row>
    <row r="94" spans="1:10" x14ac:dyDescent="0.3">
      <c r="A94" s="89"/>
      <c r="B94" s="142"/>
      <c r="C94" s="153"/>
      <c r="D94" s="111" t="s">
        <v>78</v>
      </c>
      <c r="E94" s="112"/>
      <c r="F94" s="112"/>
      <c r="G94" s="86"/>
      <c r="H94" s="114"/>
      <c r="I94" s="5"/>
      <c r="J94" s="115"/>
    </row>
    <row r="95" spans="1:10" x14ac:dyDescent="0.3">
      <c r="A95" s="90"/>
      <c r="B95" s="141"/>
      <c r="C95" s="154"/>
      <c r="D95" s="39"/>
      <c r="E95" s="67"/>
      <c r="F95" s="67"/>
      <c r="G95" s="40"/>
      <c r="H95" s="41"/>
      <c r="I95" s="4"/>
      <c r="J95" s="116"/>
    </row>
    <row r="96" spans="1:10" x14ac:dyDescent="0.3">
      <c r="A96" s="90"/>
      <c r="B96" s="141"/>
      <c r="C96" s="154"/>
      <c r="D96" s="39"/>
      <c r="E96" s="67"/>
      <c r="F96" s="67"/>
      <c r="G96" s="40"/>
      <c r="H96" s="41"/>
      <c r="I96" s="4"/>
      <c r="J96" s="116"/>
    </row>
    <row r="97" spans="1:10" x14ac:dyDescent="0.3">
      <c r="A97" s="91"/>
      <c r="B97" s="150"/>
      <c r="C97" s="155"/>
      <c r="D97" s="118"/>
      <c r="E97" s="119"/>
      <c r="F97" s="119"/>
      <c r="G97" s="87"/>
      <c r="H97" s="121"/>
      <c r="I97" s="122"/>
      <c r="J97" s="123"/>
    </row>
    <row r="98" spans="1:10" x14ac:dyDescent="0.3">
      <c r="A98" s="7" t="s">
        <v>74</v>
      </c>
      <c r="B98" s="17" t="s">
        <v>37</v>
      </c>
      <c r="C98" s="83" t="s">
        <v>75</v>
      </c>
      <c r="D98" s="18">
        <v>0.77</v>
      </c>
      <c r="E98" s="19">
        <v>0</v>
      </c>
      <c r="F98" s="20">
        <f t="shared" si="14"/>
        <v>0</v>
      </c>
      <c r="G98" s="38">
        <v>9.4</v>
      </c>
      <c r="H98" s="55">
        <f>H9</f>
        <v>0</v>
      </c>
      <c r="I98" s="8">
        <f>G98-(G98/100*H98)</f>
        <v>9.4</v>
      </c>
      <c r="J98" s="9">
        <f t="shared" ref="J98" si="23">+F98*I98</f>
        <v>0</v>
      </c>
    </row>
    <row r="99" spans="1:10" x14ac:dyDescent="0.3">
      <c r="A99" s="89"/>
      <c r="B99" s="142"/>
      <c r="C99" s="153"/>
      <c r="D99" s="111" t="s">
        <v>77</v>
      </c>
      <c r="E99" s="112"/>
      <c r="F99" s="112"/>
      <c r="G99" s="86"/>
      <c r="H99" s="114"/>
      <c r="I99" s="5"/>
      <c r="J99" s="115"/>
    </row>
    <row r="100" spans="1:10" x14ac:dyDescent="0.3">
      <c r="A100" s="90"/>
      <c r="B100" s="141"/>
      <c r="C100" s="154"/>
      <c r="D100" s="39"/>
      <c r="E100" s="67"/>
      <c r="F100" s="67"/>
      <c r="G100" s="40"/>
      <c r="H100" s="41"/>
      <c r="I100" s="4"/>
      <c r="J100" s="116"/>
    </row>
    <row r="101" spans="1:10" x14ac:dyDescent="0.3">
      <c r="A101" s="90"/>
      <c r="B101" s="141"/>
      <c r="C101" s="154"/>
      <c r="D101" s="39"/>
      <c r="E101" s="67"/>
      <c r="F101" s="67"/>
      <c r="G101" s="40"/>
      <c r="H101" s="41"/>
      <c r="I101" s="4"/>
      <c r="J101" s="116"/>
    </row>
    <row r="102" spans="1:10" x14ac:dyDescent="0.3">
      <c r="A102" s="91"/>
      <c r="B102" s="150"/>
      <c r="C102" s="155"/>
      <c r="D102" s="118"/>
      <c r="E102" s="119"/>
      <c r="F102" s="119"/>
      <c r="G102" s="87"/>
      <c r="H102" s="121"/>
      <c r="I102" s="122"/>
      <c r="J102" s="123"/>
    </row>
    <row r="103" spans="1:10" x14ac:dyDescent="0.3">
      <c r="A103" s="58" t="s">
        <v>138</v>
      </c>
      <c r="B103" s="59"/>
      <c r="C103" s="59"/>
      <c r="D103" s="60"/>
      <c r="E103" s="61"/>
      <c r="F103" s="61"/>
      <c r="G103" s="63"/>
      <c r="H103" s="64"/>
      <c r="I103" s="63"/>
      <c r="J103" s="65"/>
    </row>
    <row r="104" spans="1:10" x14ac:dyDescent="0.3">
      <c r="A104" s="7" t="s">
        <v>91</v>
      </c>
      <c r="B104" s="17" t="s">
        <v>37</v>
      </c>
      <c r="C104" s="83" t="s">
        <v>92</v>
      </c>
      <c r="D104" s="18">
        <v>0.77</v>
      </c>
      <c r="E104" s="19">
        <v>0</v>
      </c>
      <c r="F104" s="20">
        <f t="shared" si="14"/>
        <v>0</v>
      </c>
      <c r="G104" s="38">
        <v>15.65</v>
      </c>
      <c r="H104" s="55">
        <f>H9</f>
        <v>0</v>
      </c>
      <c r="I104" s="8">
        <f t="shared" ref="I104" si="24">G104-(G104/100*H104)</f>
        <v>15.65</v>
      </c>
      <c r="J104" s="9">
        <f t="shared" ref="J104" si="25">+F104*I104</f>
        <v>0</v>
      </c>
    </row>
    <row r="105" spans="1:10" x14ac:dyDescent="0.3">
      <c r="A105" s="89"/>
      <c r="B105" s="142"/>
      <c r="C105" s="153"/>
      <c r="D105" s="111" t="s">
        <v>93</v>
      </c>
      <c r="E105" s="112"/>
      <c r="F105" s="112"/>
      <c r="G105" s="86"/>
      <c r="H105" s="114"/>
      <c r="I105" s="5"/>
      <c r="J105" s="115"/>
    </row>
    <row r="106" spans="1:10" x14ac:dyDescent="0.3">
      <c r="A106" s="90"/>
      <c r="B106" s="141"/>
      <c r="C106" s="154"/>
      <c r="D106" s="39"/>
      <c r="E106" s="67"/>
      <c r="F106" s="67"/>
      <c r="G106" s="40"/>
      <c r="H106" s="41"/>
      <c r="I106" s="4"/>
      <c r="J106" s="116"/>
    </row>
    <row r="107" spans="1:10" x14ac:dyDescent="0.3">
      <c r="A107" s="90"/>
      <c r="B107" s="141"/>
      <c r="C107" s="154"/>
      <c r="D107" s="39"/>
      <c r="E107" s="67"/>
      <c r="F107" s="67"/>
      <c r="G107" s="40"/>
      <c r="H107" s="41"/>
      <c r="I107" s="4"/>
      <c r="J107" s="116"/>
    </row>
    <row r="108" spans="1:10" x14ac:dyDescent="0.3">
      <c r="A108" s="91"/>
      <c r="B108" s="150"/>
      <c r="C108" s="155"/>
      <c r="D108" s="118"/>
      <c r="E108" s="119"/>
      <c r="F108" s="119"/>
      <c r="G108" s="87"/>
      <c r="H108" s="121"/>
      <c r="I108" s="122"/>
      <c r="J108" s="123"/>
    </row>
    <row r="109" spans="1:10" x14ac:dyDescent="0.3">
      <c r="A109" s="7" t="s">
        <v>94</v>
      </c>
      <c r="B109" s="17" t="s">
        <v>37</v>
      </c>
      <c r="C109" s="83" t="s">
        <v>95</v>
      </c>
      <c r="D109" s="18">
        <v>0.77</v>
      </c>
      <c r="E109" s="19">
        <v>0</v>
      </c>
      <c r="F109" s="20">
        <f t="shared" si="14"/>
        <v>0</v>
      </c>
      <c r="G109" s="38">
        <v>16.850000000000001</v>
      </c>
      <c r="H109" s="55">
        <f>H9</f>
        <v>0</v>
      </c>
      <c r="I109" s="8">
        <f>G109-(G109/100*H109)</f>
        <v>16.850000000000001</v>
      </c>
      <c r="J109" s="9">
        <f t="shared" ref="J109" si="26">+F109*I109</f>
        <v>0</v>
      </c>
    </row>
    <row r="110" spans="1:10" x14ac:dyDescent="0.3">
      <c r="A110" s="89"/>
      <c r="B110" s="142"/>
      <c r="C110" s="153"/>
      <c r="D110" s="111" t="s">
        <v>80</v>
      </c>
      <c r="E110" s="112"/>
      <c r="F110" s="112"/>
      <c r="G110" s="86"/>
      <c r="H110" s="114"/>
      <c r="I110" s="5"/>
      <c r="J110" s="115"/>
    </row>
    <row r="111" spans="1:10" x14ac:dyDescent="0.3">
      <c r="A111" s="90"/>
      <c r="B111" s="141"/>
      <c r="C111" s="154"/>
      <c r="D111" s="39"/>
      <c r="E111" s="67"/>
      <c r="F111" s="67"/>
      <c r="G111" s="40"/>
      <c r="H111" s="41"/>
      <c r="I111" s="4"/>
      <c r="J111" s="116"/>
    </row>
    <row r="112" spans="1:10" x14ac:dyDescent="0.3">
      <c r="A112" s="90"/>
      <c r="B112" s="141"/>
      <c r="C112" s="154"/>
      <c r="D112" s="39"/>
      <c r="E112" s="67"/>
      <c r="F112" s="67"/>
      <c r="G112" s="40"/>
      <c r="H112" s="41"/>
      <c r="I112" s="4"/>
      <c r="J112" s="116"/>
    </row>
    <row r="113" spans="1:10" x14ac:dyDescent="0.3">
      <c r="A113" s="90"/>
      <c r="B113" s="141"/>
      <c r="C113" s="154"/>
      <c r="D113" s="39"/>
      <c r="E113" s="67"/>
      <c r="F113" s="67"/>
      <c r="G113" s="40"/>
      <c r="H113" s="41"/>
      <c r="I113" s="4"/>
      <c r="J113" s="116"/>
    </row>
    <row r="114" spans="1:10" x14ac:dyDescent="0.3">
      <c r="A114" s="91"/>
      <c r="B114" s="150"/>
      <c r="C114" s="155"/>
      <c r="D114" s="118"/>
      <c r="E114" s="119"/>
      <c r="F114" s="119"/>
      <c r="G114" s="87"/>
      <c r="H114" s="121"/>
      <c r="I114" s="122"/>
      <c r="J114" s="123"/>
    </row>
    <row r="115" spans="1:10" x14ac:dyDescent="0.3">
      <c r="A115" s="17" t="s">
        <v>96</v>
      </c>
      <c r="B115" s="17" t="s">
        <v>37</v>
      </c>
      <c r="C115" s="83" t="s">
        <v>97</v>
      </c>
      <c r="D115" s="18">
        <v>1</v>
      </c>
      <c r="E115" s="19">
        <v>0</v>
      </c>
      <c r="F115" s="20">
        <f t="shared" si="14"/>
        <v>0</v>
      </c>
      <c r="G115" s="38">
        <v>17.649999999999999</v>
      </c>
      <c r="H115" s="55">
        <f>H9</f>
        <v>0</v>
      </c>
      <c r="I115" s="21">
        <f>G115-(G115/100*H115)</f>
        <v>17.649999999999999</v>
      </c>
      <c r="J115" s="18">
        <f>+F115*I115</f>
        <v>0</v>
      </c>
    </row>
    <row r="116" spans="1:10" x14ac:dyDescent="0.3">
      <c r="A116" s="89"/>
      <c r="B116" s="142"/>
      <c r="C116" s="153"/>
      <c r="D116" s="111" t="s">
        <v>98</v>
      </c>
      <c r="E116" s="112"/>
      <c r="F116" s="112"/>
      <c r="G116" s="86"/>
      <c r="H116" s="114"/>
      <c r="I116" s="5"/>
      <c r="J116" s="115"/>
    </row>
    <row r="117" spans="1:10" x14ac:dyDescent="0.3">
      <c r="A117" s="90"/>
      <c r="B117" s="141"/>
      <c r="C117" s="154"/>
      <c r="D117" s="39"/>
      <c r="E117" s="67"/>
      <c r="F117" s="67"/>
      <c r="G117" s="40"/>
      <c r="H117" s="41"/>
      <c r="I117" s="4"/>
      <c r="J117" s="116"/>
    </row>
    <row r="118" spans="1:10" x14ac:dyDescent="0.3">
      <c r="A118" s="90"/>
      <c r="B118" s="141"/>
      <c r="C118" s="154"/>
      <c r="D118" s="39"/>
      <c r="E118" s="67"/>
      <c r="F118" s="67"/>
      <c r="G118" s="40"/>
      <c r="H118" s="41"/>
      <c r="I118" s="4"/>
      <c r="J118" s="116"/>
    </row>
    <row r="119" spans="1:10" x14ac:dyDescent="0.3">
      <c r="A119" s="90"/>
      <c r="B119" s="141"/>
      <c r="C119" s="154"/>
      <c r="D119" s="39"/>
      <c r="E119" s="67"/>
      <c r="F119" s="67"/>
      <c r="G119" s="40"/>
      <c r="H119" s="41"/>
      <c r="I119" s="4"/>
      <c r="J119" s="116"/>
    </row>
    <row r="120" spans="1:10" x14ac:dyDescent="0.3">
      <c r="A120" s="91"/>
      <c r="B120" s="150"/>
      <c r="C120" s="155"/>
      <c r="D120" s="118"/>
      <c r="E120" s="119"/>
      <c r="F120" s="119"/>
      <c r="G120" s="87"/>
      <c r="H120" s="121"/>
      <c r="I120" s="122"/>
      <c r="J120" s="123"/>
    </row>
    <row r="121" spans="1:10" x14ac:dyDescent="0.3">
      <c r="A121" s="58" t="s">
        <v>139</v>
      </c>
      <c r="B121" s="59"/>
      <c r="C121" s="59"/>
      <c r="D121" s="60"/>
      <c r="E121" s="61"/>
      <c r="F121" s="61"/>
      <c r="G121" s="63"/>
      <c r="H121" s="64"/>
      <c r="I121" s="63"/>
      <c r="J121" s="65"/>
    </row>
    <row r="122" spans="1:10" x14ac:dyDescent="0.3">
      <c r="A122" s="7" t="s">
        <v>102</v>
      </c>
      <c r="B122" s="17" t="s">
        <v>37</v>
      </c>
      <c r="C122" s="17" t="s">
        <v>103</v>
      </c>
      <c r="D122" s="18">
        <v>1.61</v>
      </c>
      <c r="E122" s="19">
        <v>0</v>
      </c>
      <c r="F122" s="20">
        <f t="shared" si="14"/>
        <v>0</v>
      </c>
      <c r="G122" s="38">
        <v>17.45</v>
      </c>
      <c r="H122" s="55">
        <f>H9</f>
        <v>0</v>
      </c>
      <c r="I122" s="8">
        <f t="shared" si="17"/>
        <v>17.45</v>
      </c>
      <c r="J122" s="9">
        <f t="shared" si="18"/>
        <v>0</v>
      </c>
    </row>
    <row r="123" spans="1:10" x14ac:dyDescent="0.3">
      <c r="A123" t="s">
        <v>104</v>
      </c>
      <c r="B123" s="71" t="s">
        <v>37</v>
      </c>
      <c r="C123" s="71" t="s">
        <v>105</v>
      </c>
      <c r="D123" s="102">
        <v>1.1000000000000001</v>
      </c>
      <c r="E123" s="103">
        <v>0</v>
      </c>
      <c r="F123" s="20">
        <f t="shared" si="14"/>
        <v>0</v>
      </c>
      <c r="G123" s="84">
        <v>24.4</v>
      </c>
      <c r="H123" s="97">
        <f>H9</f>
        <v>0</v>
      </c>
      <c r="I123" s="98">
        <f t="shared" si="17"/>
        <v>24.4</v>
      </c>
      <c r="J123" s="99">
        <f t="shared" si="18"/>
        <v>0</v>
      </c>
    </row>
    <row r="124" spans="1:10" x14ac:dyDescent="0.3">
      <c r="A124" s="89"/>
      <c r="B124" s="142"/>
      <c r="C124" s="142"/>
      <c r="D124" s="111"/>
      <c r="E124" s="112"/>
      <c r="F124" s="112"/>
      <c r="G124" s="86"/>
      <c r="H124" s="114"/>
      <c r="I124" s="5"/>
      <c r="J124" s="115"/>
    </row>
    <row r="125" spans="1:10" x14ac:dyDescent="0.3">
      <c r="A125" s="90"/>
      <c r="B125" s="141"/>
      <c r="C125" s="141"/>
      <c r="D125" s="39"/>
      <c r="E125" s="67"/>
      <c r="F125" s="67"/>
      <c r="G125" s="40"/>
      <c r="H125" s="41"/>
      <c r="I125" s="4"/>
      <c r="J125" s="116"/>
    </row>
    <row r="126" spans="1:10" x14ac:dyDescent="0.3">
      <c r="A126" s="134"/>
      <c r="B126" s="141"/>
      <c r="C126" s="141"/>
      <c r="D126" s="39"/>
      <c r="E126" s="67"/>
      <c r="F126" s="67"/>
      <c r="G126" s="40"/>
      <c r="H126" s="41"/>
      <c r="I126" s="4"/>
      <c r="J126" s="116"/>
    </row>
    <row r="127" spans="1:10" x14ac:dyDescent="0.3">
      <c r="A127" s="91"/>
      <c r="B127" s="92"/>
      <c r="C127" s="92"/>
      <c r="D127" s="118"/>
      <c r="E127" s="119"/>
      <c r="F127" s="119"/>
      <c r="G127" s="87"/>
      <c r="H127" s="121"/>
      <c r="I127" s="122"/>
      <c r="J127" s="123"/>
    </row>
    <row r="128" spans="1:10" x14ac:dyDescent="0.3">
      <c r="A128" s="58" t="s">
        <v>140</v>
      </c>
      <c r="B128" s="59"/>
      <c r="C128" s="59"/>
      <c r="D128" s="60"/>
      <c r="E128" s="61"/>
      <c r="F128" s="61"/>
      <c r="G128" s="63"/>
      <c r="H128" s="64"/>
      <c r="I128" s="63"/>
      <c r="J128" s="65"/>
    </row>
    <row r="129" spans="1:10" x14ac:dyDescent="0.3">
      <c r="A129" s="7" t="s">
        <v>109</v>
      </c>
      <c r="B129" s="7" t="s">
        <v>106</v>
      </c>
      <c r="C129" s="7" t="s">
        <v>107</v>
      </c>
      <c r="D129" s="18">
        <v>0.77</v>
      </c>
      <c r="E129" s="19">
        <v>0</v>
      </c>
      <c r="F129" s="20">
        <f t="shared" si="14"/>
        <v>0</v>
      </c>
      <c r="G129" s="38">
        <v>17.600000000000001</v>
      </c>
      <c r="H129" s="55">
        <f>H9</f>
        <v>0</v>
      </c>
      <c r="I129" s="8">
        <v>18.5</v>
      </c>
      <c r="J129" s="9">
        <f t="shared" si="18"/>
        <v>0</v>
      </c>
    </row>
    <row r="130" spans="1:10" x14ac:dyDescent="0.3">
      <c r="A130" t="s">
        <v>110</v>
      </c>
      <c r="B130" s="70" t="s">
        <v>37</v>
      </c>
      <c r="C130" s="82" t="s">
        <v>108</v>
      </c>
      <c r="D130" s="102">
        <v>0.77</v>
      </c>
      <c r="E130" s="103">
        <v>0</v>
      </c>
      <c r="F130" s="20">
        <f t="shared" si="14"/>
        <v>0</v>
      </c>
      <c r="G130" s="84">
        <v>21.8</v>
      </c>
      <c r="H130" s="97">
        <f>H9</f>
        <v>0</v>
      </c>
      <c r="I130" s="98">
        <v>22.9</v>
      </c>
      <c r="J130" s="99">
        <f t="shared" si="18"/>
        <v>0</v>
      </c>
    </row>
    <row r="131" spans="1:10" x14ac:dyDescent="0.3">
      <c r="A131" s="77"/>
      <c r="B131" s="89"/>
      <c r="C131" s="110"/>
      <c r="D131" s="111" t="s">
        <v>112</v>
      </c>
      <c r="E131" s="112"/>
      <c r="F131" s="113"/>
      <c r="G131" s="86"/>
      <c r="H131" s="114"/>
      <c r="I131" s="5"/>
      <c r="J131" s="115"/>
    </row>
    <row r="132" spans="1:10" x14ac:dyDescent="0.3">
      <c r="A132" s="77"/>
      <c r="B132" s="90"/>
      <c r="C132" s="66"/>
      <c r="D132" s="39"/>
      <c r="E132" s="67"/>
      <c r="F132" s="44"/>
      <c r="G132" s="40"/>
      <c r="H132" s="41"/>
      <c r="I132" s="4"/>
      <c r="J132" s="116"/>
    </row>
    <row r="133" spans="1:10" x14ac:dyDescent="0.3">
      <c r="A133" s="77"/>
      <c r="B133" s="90"/>
      <c r="C133" s="66"/>
      <c r="D133" s="39"/>
      <c r="E133" s="67"/>
      <c r="F133" s="44"/>
      <c r="G133" s="40"/>
      <c r="H133" s="41"/>
      <c r="I133" s="4"/>
      <c r="J133" s="116"/>
    </row>
    <row r="134" spans="1:10" x14ac:dyDescent="0.3">
      <c r="A134" s="73"/>
      <c r="B134" s="91"/>
      <c r="C134" s="117"/>
      <c r="D134" s="118"/>
      <c r="E134" s="119"/>
      <c r="F134" s="120"/>
      <c r="G134" s="87"/>
      <c r="H134" s="121"/>
      <c r="I134" s="122"/>
      <c r="J134" s="123"/>
    </row>
    <row r="135" spans="1:10" x14ac:dyDescent="0.3">
      <c r="A135" s="58" t="s">
        <v>141</v>
      </c>
      <c r="B135" s="59"/>
      <c r="C135" s="59"/>
      <c r="D135" s="60"/>
      <c r="E135" s="61"/>
      <c r="F135" s="62"/>
      <c r="G135" s="63"/>
      <c r="H135" s="64"/>
      <c r="I135" s="63"/>
      <c r="J135" s="65"/>
    </row>
    <row r="136" spans="1:10" x14ac:dyDescent="0.3">
      <c r="A136" s="7" t="s">
        <v>111</v>
      </c>
      <c r="B136" s="17" t="s">
        <v>106</v>
      </c>
      <c r="C136" s="17" t="s">
        <v>113</v>
      </c>
      <c r="D136" s="18">
        <v>1</v>
      </c>
      <c r="E136" s="19">
        <v>0</v>
      </c>
      <c r="F136" s="20">
        <f t="shared" ref="F136:F184" si="27">PRODUCT(D136:E136)</f>
        <v>0</v>
      </c>
      <c r="G136" s="38">
        <v>86.85</v>
      </c>
      <c r="H136" s="55">
        <f>H9</f>
        <v>0</v>
      </c>
      <c r="I136" s="8">
        <f t="shared" ref="I136:I184" si="28">G136-(G136/100*H136)</f>
        <v>86.85</v>
      </c>
      <c r="J136" s="9">
        <f t="shared" ref="J136:J184" si="29">+F136*I136</f>
        <v>0</v>
      </c>
    </row>
    <row r="137" spans="1:10" x14ac:dyDescent="0.3">
      <c r="A137" s="89"/>
      <c r="B137" s="142"/>
      <c r="C137" s="79"/>
      <c r="D137" s="111"/>
      <c r="E137" s="112"/>
      <c r="F137" s="113"/>
      <c r="G137" s="86"/>
      <c r="H137" s="114"/>
      <c r="I137" s="5"/>
      <c r="J137" s="115"/>
    </row>
    <row r="138" spans="1:10" x14ac:dyDescent="0.3">
      <c r="A138" s="90"/>
      <c r="B138" s="141"/>
      <c r="C138" s="136"/>
      <c r="D138" s="39"/>
      <c r="E138" s="67"/>
      <c r="F138" s="44"/>
      <c r="G138" s="40"/>
      <c r="H138" s="41"/>
      <c r="I138" s="4"/>
      <c r="J138" s="116"/>
    </row>
    <row r="139" spans="1:10" x14ac:dyDescent="0.3">
      <c r="A139" s="90"/>
      <c r="B139" s="141"/>
      <c r="C139" s="136"/>
      <c r="D139" s="39"/>
      <c r="E139" s="67"/>
      <c r="F139" s="44"/>
      <c r="G139" s="40"/>
      <c r="H139" s="41"/>
      <c r="I139" s="4"/>
      <c r="J139" s="116"/>
    </row>
    <row r="140" spans="1:10" x14ac:dyDescent="0.3">
      <c r="A140" s="91"/>
      <c r="B140" s="150"/>
      <c r="C140" s="80"/>
      <c r="D140" s="118"/>
      <c r="E140" s="119"/>
      <c r="F140" s="120"/>
      <c r="G140" s="87"/>
      <c r="H140" s="121"/>
      <c r="I140" s="122"/>
      <c r="J140" s="123"/>
    </row>
    <row r="141" spans="1:10" x14ac:dyDescent="0.3">
      <c r="A141" s="156" t="s">
        <v>114</v>
      </c>
      <c r="B141" s="7" t="s">
        <v>106</v>
      </c>
      <c r="C141" s="52" t="s">
        <v>204</v>
      </c>
      <c r="D141" s="18">
        <v>1</v>
      </c>
      <c r="E141" s="19">
        <v>0</v>
      </c>
      <c r="F141" s="20">
        <f t="shared" si="27"/>
        <v>0</v>
      </c>
      <c r="G141" s="88">
        <v>75.099999999999994</v>
      </c>
      <c r="H141" s="55">
        <f>H9</f>
        <v>0</v>
      </c>
      <c r="I141" s="8">
        <f t="shared" si="28"/>
        <v>75.099999999999994</v>
      </c>
      <c r="J141" s="9">
        <f t="shared" si="29"/>
        <v>0</v>
      </c>
    </row>
    <row r="142" spans="1:10" x14ac:dyDescent="0.3">
      <c r="A142" s="157"/>
      <c r="B142" s="2"/>
      <c r="C142" s="110"/>
      <c r="D142" s="111"/>
      <c r="E142" s="112"/>
      <c r="F142" s="113"/>
      <c r="G142" s="94"/>
      <c r="H142" s="114"/>
      <c r="I142" s="5"/>
      <c r="J142" s="115"/>
    </row>
    <row r="143" spans="1:10" x14ac:dyDescent="0.3">
      <c r="A143" s="158"/>
      <c r="B143" s="27"/>
      <c r="C143" s="66"/>
      <c r="D143" s="39"/>
      <c r="E143" s="67"/>
      <c r="F143" s="44"/>
      <c r="G143" s="124"/>
      <c r="H143" s="41"/>
      <c r="I143" s="4"/>
      <c r="J143" s="116"/>
    </row>
    <row r="144" spans="1:10" x14ac:dyDescent="0.3">
      <c r="A144" s="158"/>
      <c r="B144" s="27"/>
      <c r="C144" s="66"/>
      <c r="D144" s="39"/>
      <c r="E144" s="67"/>
      <c r="F144" s="44"/>
      <c r="G144" s="124"/>
      <c r="H144" s="41"/>
      <c r="I144" s="4"/>
      <c r="J144" s="116"/>
    </row>
    <row r="145" spans="1:10" x14ac:dyDescent="0.3">
      <c r="A145" s="91"/>
      <c r="B145" s="92"/>
      <c r="C145" s="92"/>
      <c r="D145" s="118"/>
      <c r="E145" s="119"/>
      <c r="F145" s="120"/>
      <c r="G145" s="95"/>
      <c r="H145" s="121"/>
      <c r="I145" s="122"/>
      <c r="J145" s="123"/>
    </row>
    <row r="146" spans="1:10" x14ac:dyDescent="0.3">
      <c r="A146" s="7" t="s">
        <v>115</v>
      </c>
      <c r="B146" s="70" t="s">
        <v>106</v>
      </c>
      <c r="C146" s="70" t="s">
        <v>205</v>
      </c>
      <c r="D146" s="18">
        <v>1</v>
      </c>
      <c r="E146" s="19">
        <v>0</v>
      </c>
      <c r="F146" s="20">
        <f t="shared" si="27"/>
        <v>0</v>
      </c>
      <c r="G146" s="84">
        <v>75.2</v>
      </c>
      <c r="H146" s="22">
        <f>H9</f>
        <v>0</v>
      </c>
      <c r="I146" s="8">
        <f t="shared" si="28"/>
        <v>75.2</v>
      </c>
      <c r="J146" s="9">
        <f t="shared" si="29"/>
        <v>0</v>
      </c>
    </row>
    <row r="147" spans="1:10" x14ac:dyDescent="0.3">
      <c r="B147" s="89"/>
      <c r="C147" s="2"/>
      <c r="D147" s="111"/>
      <c r="E147" s="112"/>
      <c r="F147" s="113"/>
      <c r="G147" s="94"/>
      <c r="H147" s="41"/>
      <c r="I147" s="4"/>
      <c r="J147" s="116"/>
    </row>
    <row r="148" spans="1:10" x14ac:dyDescent="0.3">
      <c r="A148" s="77"/>
      <c r="B148" s="90"/>
      <c r="C148" s="27"/>
      <c r="D148" s="39"/>
      <c r="E148" s="67"/>
      <c r="F148" s="44"/>
      <c r="G148" s="124"/>
      <c r="H148" s="41"/>
      <c r="I148" s="4"/>
      <c r="J148" s="116"/>
    </row>
    <row r="149" spans="1:10" x14ac:dyDescent="0.3">
      <c r="A149" s="77"/>
      <c r="B149" s="90"/>
      <c r="C149" s="27"/>
      <c r="D149" s="39"/>
      <c r="E149" s="67"/>
      <c r="F149" s="44"/>
      <c r="G149" s="124"/>
      <c r="H149" s="41"/>
      <c r="I149" s="4"/>
      <c r="J149" s="116"/>
    </row>
    <row r="150" spans="1:10" x14ac:dyDescent="0.3">
      <c r="A150" s="73"/>
      <c r="B150" s="90"/>
      <c r="C150" s="27"/>
      <c r="D150" s="39"/>
      <c r="E150" s="67"/>
      <c r="F150" s="44"/>
      <c r="G150" s="124"/>
      <c r="H150" s="41"/>
      <c r="I150" s="4"/>
      <c r="J150" s="116"/>
    </row>
    <row r="151" spans="1:10" x14ac:dyDescent="0.3">
      <c r="A151" s="7" t="s">
        <v>116</v>
      </c>
      <c r="B151" s="17" t="s">
        <v>106</v>
      </c>
      <c r="C151" s="17" t="s">
        <v>206</v>
      </c>
      <c r="D151" s="18">
        <v>1</v>
      </c>
      <c r="E151" s="19">
        <v>0</v>
      </c>
      <c r="F151" s="20">
        <f t="shared" si="27"/>
        <v>0</v>
      </c>
      <c r="G151" s="38">
        <v>68.2</v>
      </c>
      <c r="H151" s="22">
        <f>H9</f>
        <v>0</v>
      </c>
      <c r="I151" s="8">
        <f t="shared" ref="I151" si="30">G151-(G151/100*H151)</f>
        <v>68.2</v>
      </c>
      <c r="J151" s="9">
        <f t="shared" ref="J151" si="31">+F151*I151</f>
        <v>0</v>
      </c>
    </row>
    <row r="152" spans="1:10" x14ac:dyDescent="0.3">
      <c r="A152" s="89"/>
      <c r="B152" s="142"/>
      <c r="C152" s="142"/>
      <c r="D152" s="111"/>
      <c r="E152" s="112"/>
      <c r="F152" s="113"/>
      <c r="G152" s="86"/>
      <c r="H152" s="114"/>
      <c r="I152" s="5"/>
      <c r="J152" s="115"/>
    </row>
    <row r="153" spans="1:10" x14ac:dyDescent="0.3">
      <c r="A153" s="90"/>
      <c r="B153" s="141"/>
      <c r="C153" s="141"/>
      <c r="D153" s="39"/>
      <c r="E153" s="67"/>
      <c r="F153" s="44"/>
      <c r="G153" s="40"/>
      <c r="H153" s="41"/>
      <c r="I153" s="4"/>
      <c r="J153" s="116"/>
    </row>
    <row r="154" spans="1:10" x14ac:dyDescent="0.3">
      <c r="A154" s="90"/>
      <c r="B154" s="141"/>
      <c r="C154" s="141"/>
      <c r="D154" s="39"/>
      <c r="E154" s="67"/>
      <c r="F154" s="44"/>
      <c r="G154" s="40"/>
      <c r="H154" s="41"/>
      <c r="I154" s="4"/>
      <c r="J154" s="116"/>
    </row>
    <row r="155" spans="1:10" x14ac:dyDescent="0.3">
      <c r="A155" s="90"/>
      <c r="B155" s="141"/>
      <c r="C155" s="141"/>
      <c r="D155" s="39"/>
      <c r="E155" s="67"/>
      <c r="F155" s="44"/>
      <c r="G155" s="40"/>
      <c r="H155" s="41"/>
      <c r="I155" s="4"/>
      <c r="J155" s="116"/>
    </row>
    <row r="156" spans="1:10" x14ac:dyDescent="0.3">
      <c r="A156" s="91"/>
      <c r="B156" s="150"/>
      <c r="C156" s="150"/>
      <c r="D156" s="118"/>
      <c r="E156" s="119"/>
      <c r="F156" s="120"/>
      <c r="G156" s="87"/>
      <c r="H156" s="121"/>
      <c r="I156" s="122"/>
      <c r="J156" s="123"/>
    </row>
    <row r="157" spans="1:10" x14ac:dyDescent="0.3">
      <c r="A157" s="58" t="s">
        <v>142</v>
      </c>
      <c r="B157" s="59"/>
      <c r="C157" s="59"/>
      <c r="D157" s="60"/>
      <c r="E157" s="61"/>
      <c r="F157" s="62"/>
      <c r="G157" s="63"/>
      <c r="H157" s="64"/>
      <c r="I157" s="63"/>
      <c r="J157" s="65"/>
    </row>
    <row r="158" spans="1:10" x14ac:dyDescent="0.3">
      <c r="A158" s="156" t="s">
        <v>117</v>
      </c>
      <c r="B158" s="7" t="s">
        <v>118</v>
      </c>
      <c r="C158" s="162" t="s">
        <v>207</v>
      </c>
      <c r="D158" s="18"/>
      <c r="E158" s="19"/>
      <c r="F158" s="20"/>
      <c r="G158" s="96"/>
      <c r="H158" s="55"/>
      <c r="I158" s="8"/>
      <c r="J158" s="9"/>
    </row>
    <row r="159" spans="1:10" x14ac:dyDescent="0.3">
      <c r="A159" s="157"/>
      <c r="B159" s="2"/>
      <c r="C159" s="110"/>
      <c r="D159" s="111"/>
      <c r="E159" s="112"/>
      <c r="F159" s="113"/>
      <c r="G159" s="94"/>
      <c r="H159" s="114"/>
      <c r="I159" s="5"/>
      <c r="J159" s="115"/>
    </row>
    <row r="160" spans="1:10" x14ac:dyDescent="0.3">
      <c r="A160" s="158"/>
      <c r="B160" s="27"/>
      <c r="C160" s="66"/>
      <c r="D160" s="39"/>
      <c r="E160" s="67"/>
      <c r="F160" s="44"/>
      <c r="G160" s="124"/>
      <c r="H160" s="41"/>
      <c r="I160" s="4"/>
      <c r="J160" s="116"/>
    </row>
    <row r="161" spans="1:10" x14ac:dyDescent="0.3">
      <c r="A161" s="158"/>
      <c r="B161" s="27"/>
      <c r="C161" s="66"/>
      <c r="D161" s="39"/>
      <c r="E161" s="67"/>
      <c r="F161" s="44"/>
      <c r="G161" s="124"/>
      <c r="H161" s="41"/>
      <c r="I161" s="4"/>
      <c r="J161" s="116"/>
    </row>
    <row r="162" spans="1:10" x14ac:dyDescent="0.3">
      <c r="A162" s="91"/>
      <c r="B162" s="92"/>
      <c r="C162" s="92"/>
      <c r="D162" s="118"/>
      <c r="E162" s="119"/>
      <c r="F162" s="120"/>
      <c r="G162" s="95"/>
      <c r="H162" s="121"/>
      <c r="I162" s="122"/>
      <c r="J162" s="123"/>
    </row>
    <row r="163" spans="1:10" x14ac:dyDescent="0.3">
      <c r="A163" s="7" t="s">
        <v>119</v>
      </c>
      <c r="B163" s="7" t="s">
        <v>13</v>
      </c>
      <c r="C163" s="163" t="s">
        <v>207</v>
      </c>
      <c r="D163" s="18"/>
      <c r="E163" s="19"/>
      <c r="F163" s="20"/>
      <c r="G163" s="38"/>
      <c r="H163" s="55"/>
      <c r="I163" s="8"/>
      <c r="J163" s="9"/>
    </row>
    <row r="164" spans="1:10" x14ac:dyDescent="0.3">
      <c r="A164" s="89"/>
      <c r="B164" s="2"/>
      <c r="C164" s="2"/>
      <c r="D164" s="111"/>
      <c r="E164" s="112"/>
      <c r="F164" s="113"/>
      <c r="G164" s="94"/>
      <c r="H164" s="114"/>
      <c r="I164" s="5"/>
      <c r="J164" s="115"/>
    </row>
    <row r="165" spans="1:10" x14ac:dyDescent="0.3">
      <c r="A165" s="90"/>
      <c r="B165" s="27"/>
      <c r="C165" s="27"/>
      <c r="D165" s="39"/>
      <c r="E165" s="67"/>
      <c r="F165" s="44"/>
      <c r="G165" s="124"/>
      <c r="H165" s="41"/>
      <c r="I165" s="4"/>
      <c r="J165" s="116"/>
    </row>
    <row r="166" spans="1:10" x14ac:dyDescent="0.3">
      <c r="A166" s="90"/>
      <c r="B166" s="27"/>
      <c r="C166" s="27"/>
      <c r="D166" s="39"/>
      <c r="E166" s="67"/>
      <c r="F166" s="44"/>
      <c r="G166" s="124"/>
      <c r="H166" s="41"/>
      <c r="I166" s="4"/>
      <c r="J166" s="116"/>
    </row>
    <row r="167" spans="1:10" x14ac:dyDescent="0.3">
      <c r="A167" s="91"/>
      <c r="B167" s="92"/>
      <c r="C167" s="92"/>
      <c r="D167" s="118"/>
      <c r="E167" s="119"/>
      <c r="F167" s="120"/>
      <c r="G167" s="95"/>
      <c r="H167" s="121"/>
      <c r="I167" s="122"/>
      <c r="J167" s="123"/>
    </row>
    <row r="168" spans="1:10" x14ac:dyDescent="0.3">
      <c r="A168" s="70" t="s">
        <v>14</v>
      </c>
      <c r="B168" s="70"/>
      <c r="C168" s="164" t="s">
        <v>207</v>
      </c>
      <c r="D168" s="102"/>
      <c r="E168" s="103"/>
      <c r="F168" s="104"/>
      <c r="G168" s="84"/>
      <c r="H168" s="97"/>
      <c r="I168" s="98"/>
      <c r="J168" s="99"/>
    </row>
    <row r="169" spans="1:10" x14ac:dyDescent="0.3">
      <c r="A169" s="89"/>
      <c r="B169" s="2"/>
      <c r="C169" s="2"/>
      <c r="D169" s="111"/>
      <c r="E169" s="112"/>
      <c r="F169" s="113"/>
      <c r="G169" s="94"/>
      <c r="H169" s="114"/>
      <c r="I169" s="5"/>
      <c r="J169" s="115"/>
    </row>
    <row r="170" spans="1:10" x14ac:dyDescent="0.3">
      <c r="A170" s="90"/>
      <c r="B170" s="27"/>
      <c r="C170" s="27"/>
      <c r="D170" s="39"/>
      <c r="E170" s="67"/>
      <c r="F170" s="44"/>
      <c r="G170" s="124"/>
      <c r="H170" s="41"/>
      <c r="I170" s="4"/>
      <c r="J170" s="116"/>
    </row>
    <row r="171" spans="1:10" x14ac:dyDescent="0.3">
      <c r="A171" s="91"/>
      <c r="B171" s="92"/>
      <c r="C171" s="92"/>
      <c r="D171" s="118"/>
      <c r="E171" s="119"/>
      <c r="F171" s="120"/>
      <c r="G171" s="95"/>
      <c r="H171" s="121"/>
      <c r="I171" s="122"/>
      <c r="J171" s="123"/>
    </row>
    <row r="172" spans="1:10" x14ac:dyDescent="0.3">
      <c r="A172" s="58" t="s">
        <v>143</v>
      </c>
      <c r="B172" s="59"/>
      <c r="C172" s="59"/>
      <c r="D172" s="60"/>
      <c r="E172" s="61"/>
      <c r="F172" s="62"/>
      <c r="G172" s="63"/>
      <c r="H172" s="64"/>
      <c r="I172" s="63"/>
      <c r="J172" s="65"/>
    </row>
    <row r="173" spans="1:10" x14ac:dyDescent="0.3">
      <c r="A173" s="24" t="s">
        <v>121</v>
      </c>
      <c r="B173" s="24" t="s">
        <v>146</v>
      </c>
      <c r="C173" s="24" t="s">
        <v>208</v>
      </c>
      <c r="D173" s="18">
        <v>1</v>
      </c>
      <c r="E173" s="19">
        <v>0</v>
      </c>
      <c r="F173" s="20">
        <f t="shared" si="27"/>
        <v>0</v>
      </c>
      <c r="G173" s="38">
        <v>23.4</v>
      </c>
      <c r="H173" s="55">
        <f>H9</f>
        <v>0</v>
      </c>
      <c r="I173" s="8">
        <f t="shared" si="28"/>
        <v>23.4</v>
      </c>
      <c r="J173" s="9">
        <f t="shared" si="29"/>
        <v>0</v>
      </c>
    </row>
    <row r="174" spans="1:10" x14ac:dyDescent="0.3">
      <c r="A174" s="130"/>
      <c r="B174" s="24" t="s">
        <v>147</v>
      </c>
      <c r="C174" s="24" t="s">
        <v>209</v>
      </c>
      <c r="D174" s="18">
        <v>1</v>
      </c>
      <c r="E174" s="19">
        <v>0</v>
      </c>
      <c r="F174" s="20">
        <f t="shared" ref="F174" si="32">PRODUCT(D174:E174)</f>
        <v>0</v>
      </c>
      <c r="G174" s="38">
        <v>23.4</v>
      </c>
      <c r="H174" s="55">
        <f>H9</f>
        <v>0</v>
      </c>
      <c r="I174" s="8">
        <f t="shared" ref="I174" si="33">G174-(G174/100*H174)</f>
        <v>23.4</v>
      </c>
      <c r="J174" s="9">
        <f t="shared" ref="J174" si="34">+F174*I174</f>
        <v>0</v>
      </c>
    </row>
    <row r="175" spans="1:10" x14ac:dyDescent="0.3">
      <c r="A175" s="131"/>
      <c r="B175" s="125"/>
      <c r="C175" s="126"/>
      <c r="D175" s="39"/>
      <c r="E175" s="67"/>
      <c r="F175" s="44"/>
      <c r="G175" s="40"/>
      <c r="H175" s="41"/>
      <c r="I175" s="4"/>
      <c r="J175" s="116"/>
    </row>
    <row r="176" spans="1:10" x14ac:dyDescent="0.3">
      <c r="A176" s="132"/>
      <c r="B176" s="127"/>
      <c r="C176" s="128"/>
      <c r="D176" s="39"/>
      <c r="E176" s="67"/>
      <c r="F176" s="44"/>
      <c r="G176" s="129"/>
      <c r="H176" s="41"/>
      <c r="I176" s="4"/>
      <c r="J176" s="116"/>
    </row>
    <row r="177" spans="1:10" x14ac:dyDescent="0.3">
      <c r="A177" s="73"/>
      <c r="B177" s="91"/>
      <c r="C177" s="92"/>
      <c r="D177" s="118"/>
      <c r="E177" s="119"/>
      <c r="F177" s="120"/>
      <c r="G177" s="95"/>
      <c r="H177" s="121"/>
      <c r="I177" s="122"/>
      <c r="J177" s="123"/>
    </row>
    <row r="178" spans="1:10" x14ac:dyDescent="0.3">
      <c r="A178" s="7" t="s">
        <v>122</v>
      </c>
      <c r="B178" s="7" t="s">
        <v>146</v>
      </c>
      <c r="C178" s="7" t="s">
        <v>148</v>
      </c>
      <c r="D178" s="18">
        <v>1</v>
      </c>
      <c r="E178" s="19">
        <v>0</v>
      </c>
      <c r="F178" s="20">
        <f t="shared" si="27"/>
        <v>0</v>
      </c>
      <c r="G178" s="38">
        <v>66.150000000000006</v>
      </c>
      <c r="H178" s="55">
        <f>H9</f>
        <v>0</v>
      </c>
      <c r="I178" s="8">
        <f t="shared" si="28"/>
        <v>66.150000000000006</v>
      </c>
      <c r="J178" s="9">
        <f t="shared" si="29"/>
        <v>0</v>
      </c>
    </row>
    <row r="179" spans="1:10" x14ac:dyDescent="0.3">
      <c r="A179" s="89"/>
      <c r="B179" s="7" t="s">
        <v>147</v>
      </c>
      <c r="C179" s="7" t="s">
        <v>149</v>
      </c>
      <c r="D179" s="18">
        <v>1</v>
      </c>
      <c r="E179" s="19">
        <v>0</v>
      </c>
      <c r="F179" s="20">
        <f t="shared" ref="F179" si="35">PRODUCT(D179:E179)</f>
        <v>0</v>
      </c>
      <c r="G179" s="38">
        <v>66.150000000000006</v>
      </c>
      <c r="H179" s="55">
        <f>H9</f>
        <v>0</v>
      </c>
      <c r="I179" s="8">
        <f t="shared" ref="I179" si="36">G179-(G179/100*H179)</f>
        <v>66.150000000000006</v>
      </c>
      <c r="J179" s="9">
        <f t="shared" ref="J179" si="37">+F179*I179</f>
        <v>0</v>
      </c>
    </row>
    <row r="180" spans="1:10" x14ac:dyDescent="0.3">
      <c r="A180" s="90"/>
      <c r="B180" s="27"/>
      <c r="C180" s="27"/>
      <c r="D180" s="39"/>
      <c r="E180" s="67"/>
      <c r="F180" s="44"/>
      <c r="G180" s="40"/>
      <c r="H180" s="41"/>
      <c r="I180" s="4"/>
      <c r="J180" s="116"/>
    </row>
    <row r="181" spans="1:10" x14ac:dyDescent="0.3">
      <c r="A181" s="90"/>
      <c r="B181" s="27"/>
      <c r="C181" s="27"/>
      <c r="D181" s="39"/>
      <c r="E181" s="67"/>
      <c r="F181" s="44"/>
      <c r="G181" s="40"/>
      <c r="H181" s="41"/>
      <c r="I181" s="4"/>
      <c r="J181" s="116"/>
    </row>
    <row r="182" spans="1:10" x14ac:dyDescent="0.3">
      <c r="A182" s="91"/>
      <c r="B182" s="92"/>
      <c r="C182" s="92"/>
      <c r="D182" s="118"/>
      <c r="E182" s="119"/>
      <c r="F182" s="120"/>
      <c r="G182" s="87"/>
      <c r="H182" s="121"/>
      <c r="I182" s="122"/>
      <c r="J182" s="123"/>
    </row>
    <row r="183" spans="1:10" x14ac:dyDescent="0.3">
      <c r="A183" s="7" t="s">
        <v>124</v>
      </c>
      <c r="B183" s="7" t="s">
        <v>126</v>
      </c>
      <c r="C183" s="7" t="s">
        <v>123</v>
      </c>
      <c r="D183" s="18">
        <v>1</v>
      </c>
      <c r="E183" s="19">
        <v>0</v>
      </c>
      <c r="F183" s="20">
        <f t="shared" si="27"/>
        <v>0</v>
      </c>
      <c r="G183" s="38">
        <v>36.4</v>
      </c>
      <c r="H183" s="55">
        <f>H9</f>
        <v>0</v>
      </c>
      <c r="I183" s="8">
        <f t="shared" si="28"/>
        <v>36.4</v>
      </c>
      <c r="J183" s="9">
        <f t="shared" si="29"/>
        <v>0</v>
      </c>
    </row>
    <row r="184" spans="1:10" x14ac:dyDescent="0.3">
      <c r="A184" s="7" t="s">
        <v>125</v>
      </c>
      <c r="B184" s="7" t="s">
        <v>127</v>
      </c>
      <c r="C184" s="7" t="s">
        <v>128</v>
      </c>
      <c r="D184" s="18">
        <v>1</v>
      </c>
      <c r="E184" s="19">
        <v>0</v>
      </c>
      <c r="F184" s="20">
        <f t="shared" si="27"/>
        <v>0</v>
      </c>
      <c r="G184" s="38">
        <v>46.1</v>
      </c>
      <c r="H184" s="55">
        <f>H9</f>
        <v>0</v>
      </c>
      <c r="I184" s="8">
        <f t="shared" si="28"/>
        <v>46.1</v>
      </c>
      <c r="J184" s="9">
        <f t="shared" si="29"/>
        <v>0</v>
      </c>
    </row>
    <row r="185" spans="1:10" x14ac:dyDescent="0.3">
      <c r="A185" s="70"/>
      <c r="B185" s="89"/>
      <c r="C185" s="2"/>
      <c r="D185" s="111"/>
      <c r="E185" s="112"/>
      <c r="F185" s="113"/>
      <c r="G185" s="94"/>
      <c r="H185" s="114"/>
      <c r="I185" s="5"/>
      <c r="J185" s="115"/>
    </row>
    <row r="186" spans="1:10" x14ac:dyDescent="0.3">
      <c r="A186" s="77"/>
      <c r="B186" s="90"/>
      <c r="C186" s="27"/>
      <c r="D186" s="39"/>
      <c r="E186" s="67"/>
      <c r="F186" s="44"/>
      <c r="G186" s="124"/>
      <c r="H186" s="41"/>
      <c r="I186" s="4"/>
      <c r="J186" s="116"/>
    </row>
    <row r="187" spans="1:10" x14ac:dyDescent="0.3">
      <c r="A187" s="77"/>
      <c r="B187" s="90"/>
      <c r="C187" s="27"/>
      <c r="D187" s="39"/>
      <c r="E187" s="67"/>
      <c r="F187" s="44"/>
      <c r="G187" s="124"/>
      <c r="H187" s="41"/>
      <c r="I187" s="4"/>
      <c r="J187" s="116"/>
    </row>
    <row r="188" spans="1:10" x14ac:dyDescent="0.3">
      <c r="A188" s="73"/>
      <c r="B188" s="91"/>
      <c r="C188" s="92"/>
      <c r="D188" s="118"/>
      <c r="E188" s="119"/>
      <c r="F188" s="120"/>
      <c r="G188" s="95"/>
      <c r="H188" s="121"/>
      <c r="I188" s="122"/>
      <c r="J188" s="123"/>
    </row>
    <row r="189" spans="1:10" x14ac:dyDescent="0.3">
      <c r="A189" s="58" t="s">
        <v>144</v>
      </c>
      <c r="B189" s="59"/>
      <c r="C189" s="59"/>
      <c r="D189" s="60"/>
      <c r="E189" s="61"/>
      <c r="F189" s="62"/>
      <c r="G189" s="63"/>
      <c r="H189" s="64"/>
      <c r="I189" s="63"/>
      <c r="J189" s="65"/>
    </row>
    <row r="190" spans="1:10" x14ac:dyDescent="0.3">
      <c r="A190" s="7" t="s">
        <v>211</v>
      </c>
      <c r="B190" s="7"/>
      <c r="C190" s="7" t="s">
        <v>210</v>
      </c>
      <c r="D190" s="18">
        <v>1</v>
      </c>
      <c r="E190" s="19">
        <v>0</v>
      </c>
      <c r="F190" s="20">
        <f t="shared" ref="F190:F195" si="38">PRODUCT(D190:E190)</f>
        <v>0</v>
      </c>
      <c r="G190" s="38">
        <v>27.8</v>
      </c>
      <c r="H190" s="55">
        <f>H9</f>
        <v>0</v>
      </c>
      <c r="I190" s="8">
        <f t="shared" ref="I190:I195" si="39">G190-(G190/100*H190)</f>
        <v>27.8</v>
      </c>
      <c r="J190" s="9">
        <f t="shared" ref="J190:J195" si="40">+F190*I190</f>
        <v>0</v>
      </c>
    </row>
    <row r="191" spans="1:10" x14ac:dyDescent="0.3">
      <c r="A191" s="89"/>
      <c r="B191" s="2"/>
      <c r="C191" s="2"/>
      <c r="D191" s="111"/>
      <c r="E191" s="112"/>
      <c r="F191" s="113"/>
      <c r="G191" s="86"/>
      <c r="H191" s="114"/>
      <c r="I191" s="5"/>
      <c r="J191" s="115"/>
    </row>
    <row r="192" spans="1:10" x14ac:dyDescent="0.3">
      <c r="A192" s="90"/>
      <c r="B192" s="27"/>
      <c r="C192" s="66"/>
      <c r="D192" s="39"/>
      <c r="E192" s="67"/>
      <c r="F192" s="44"/>
      <c r="G192" s="40"/>
      <c r="H192" s="41"/>
      <c r="I192" s="4"/>
      <c r="J192" s="116"/>
    </row>
    <row r="193" spans="1:10" x14ac:dyDescent="0.3">
      <c r="A193" s="90"/>
      <c r="B193" s="27"/>
      <c r="C193" s="66"/>
      <c r="D193" s="39"/>
      <c r="E193" s="67"/>
      <c r="F193" s="44"/>
      <c r="G193" s="40"/>
      <c r="H193" s="41"/>
      <c r="I193" s="4"/>
      <c r="J193" s="116"/>
    </row>
    <row r="194" spans="1:10" x14ac:dyDescent="0.3">
      <c r="A194" s="91"/>
      <c r="B194" s="92"/>
      <c r="C194" s="92"/>
      <c r="D194" s="118"/>
      <c r="E194" s="119"/>
      <c r="F194" s="120"/>
      <c r="G194" s="95"/>
      <c r="H194" s="121"/>
      <c r="I194" s="122"/>
      <c r="J194" s="123"/>
    </row>
    <row r="195" spans="1:10" x14ac:dyDescent="0.3">
      <c r="A195" s="7" t="s">
        <v>212</v>
      </c>
      <c r="B195" s="17"/>
      <c r="C195" s="93" t="s">
        <v>213</v>
      </c>
      <c r="D195" s="18">
        <v>1</v>
      </c>
      <c r="E195" s="19">
        <v>0</v>
      </c>
      <c r="F195" s="20">
        <f t="shared" si="38"/>
        <v>0</v>
      </c>
      <c r="G195" s="38">
        <v>10.3</v>
      </c>
      <c r="H195" s="55">
        <f>H9</f>
        <v>0</v>
      </c>
      <c r="I195" s="8">
        <f t="shared" si="39"/>
        <v>10.3</v>
      </c>
      <c r="J195" s="9">
        <f t="shared" si="40"/>
        <v>0</v>
      </c>
    </row>
    <row r="196" spans="1:10" x14ac:dyDescent="0.3">
      <c r="A196" s="89"/>
      <c r="B196" s="142"/>
      <c r="C196" s="133"/>
      <c r="D196" s="111"/>
      <c r="E196" s="112"/>
      <c r="F196" s="113"/>
      <c r="G196" s="86"/>
      <c r="H196" s="114"/>
      <c r="I196" s="5"/>
      <c r="J196" s="115"/>
    </row>
    <row r="197" spans="1:10" x14ac:dyDescent="0.3">
      <c r="A197" s="90"/>
      <c r="B197" s="141"/>
      <c r="C197" s="136"/>
      <c r="D197" s="39"/>
      <c r="E197" s="67"/>
      <c r="F197" s="44"/>
      <c r="G197" s="40"/>
      <c r="H197" s="41"/>
      <c r="I197" s="4"/>
      <c r="J197" s="116"/>
    </row>
    <row r="198" spans="1:10" x14ac:dyDescent="0.3">
      <c r="A198" s="90"/>
      <c r="B198" s="141"/>
      <c r="C198" s="136"/>
      <c r="D198" s="39"/>
      <c r="E198" s="67"/>
      <c r="F198" s="44"/>
      <c r="G198" s="40"/>
      <c r="H198" s="41"/>
      <c r="I198" s="4"/>
      <c r="J198" s="116"/>
    </row>
    <row r="199" spans="1:10" x14ac:dyDescent="0.3">
      <c r="A199" s="91"/>
      <c r="B199" s="150"/>
      <c r="C199" s="80"/>
      <c r="D199" s="118"/>
      <c r="E199" s="119"/>
      <c r="F199" s="120"/>
      <c r="G199" s="87"/>
      <c r="H199" s="121"/>
      <c r="I199" s="122"/>
      <c r="J199" s="123"/>
    </row>
    <row r="200" spans="1:10" x14ac:dyDescent="0.3">
      <c r="A200" s="58" t="s">
        <v>145</v>
      </c>
      <c r="B200" s="59"/>
      <c r="C200" s="59"/>
      <c r="D200" s="60"/>
      <c r="E200" s="61"/>
      <c r="F200" s="62"/>
      <c r="G200" s="63"/>
      <c r="H200" s="64"/>
      <c r="I200" s="63"/>
      <c r="J200" s="65"/>
    </row>
    <row r="201" spans="1:10" x14ac:dyDescent="0.3">
      <c r="A201" s="7" t="s">
        <v>15</v>
      </c>
      <c r="B201" s="74"/>
      <c r="C201" s="133"/>
      <c r="D201" s="111"/>
      <c r="E201" s="112"/>
      <c r="F201" s="113"/>
      <c r="G201" s="86" t="s">
        <v>16</v>
      </c>
      <c r="H201" s="114"/>
      <c r="I201" s="5"/>
      <c r="J201" s="115"/>
    </row>
    <row r="202" spans="1:10" x14ac:dyDescent="0.3">
      <c r="A202" s="70"/>
      <c r="B202" s="134"/>
      <c r="C202" s="135"/>
      <c r="D202" s="39"/>
      <c r="E202" s="67"/>
      <c r="F202" s="44"/>
      <c r="G202" s="40"/>
      <c r="H202" s="41"/>
      <c r="I202" s="4"/>
      <c r="J202" s="116"/>
    </row>
    <row r="203" spans="1:10" x14ac:dyDescent="0.3">
      <c r="A203" s="77"/>
      <c r="B203" s="134"/>
      <c r="C203" s="136"/>
      <c r="D203" s="39"/>
      <c r="E203" s="67"/>
      <c r="F203" s="44"/>
      <c r="G203" s="40"/>
      <c r="H203" s="41"/>
      <c r="I203" s="4"/>
      <c r="J203" s="116"/>
    </row>
    <row r="204" spans="1:10" x14ac:dyDescent="0.3">
      <c r="A204" s="73"/>
      <c r="B204" s="75"/>
      <c r="C204" s="80"/>
      <c r="D204" s="118"/>
      <c r="E204" s="119"/>
      <c r="F204" s="120"/>
      <c r="G204" s="87"/>
      <c r="H204" s="121"/>
      <c r="I204" s="122"/>
      <c r="J204" s="123"/>
    </row>
    <row r="205" spans="1:10" x14ac:dyDescent="0.3">
      <c r="A205" s="7" t="s">
        <v>10</v>
      </c>
      <c r="B205" s="17" t="s">
        <v>17</v>
      </c>
      <c r="C205" s="93"/>
      <c r="D205" s="18">
        <v>1</v>
      </c>
      <c r="E205" s="19">
        <v>0</v>
      </c>
      <c r="F205" s="20">
        <f t="shared" ref="F205:F206" si="41">PRODUCT(D205:E205)</f>
        <v>0</v>
      </c>
      <c r="G205" s="38">
        <v>150</v>
      </c>
      <c r="H205" s="55"/>
      <c r="I205" s="8">
        <f t="shared" ref="I205:I206" si="42">G205-(G205/100*H205)</f>
        <v>150</v>
      </c>
      <c r="J205" s="9">
        <f t="shared" ref="J205:J206" si="43">+F205*I205</f>
        <v>0</v>
      </c>
    </row>
    <row r="206" spans="1:10" x14ac:dyDescent="0.3">
      <c r="B206" s="17" t="s">
        <v>21</v>
      </c>
      <c r="C206" s="93"/>
      <c r="D206" s="18">
        <v>1</v>
      </c>
      <c r="E206" s="19">
        <v>0</v>
      </c>
      <c r="F206" s="20">
        <f t="shared" si="41"/>
        <v>0</v>
      </c>
      <c r="G206" s="38">
        <v>35</v>
      </c>
      <c r="H206" s="55"/>
      <c r="I206" s="8">
        <f t="shared" si="42"/>
        <v>35</v>
      </c>
      <c r="J206" s="9">
        <f t="shared" si="43"/>
        <v>0</v>
      </c>
    </row>
    <row r="207" spans="1:10" x14ac:dyDescent="0.3">
      <c r="A207" s="77"/>
      <c r="B207" s="74"/>
      <c r="C207" s="79"/>
      <c r="D207" s="111"/>
      <c r="E207" s="112"/>
      <c r="F207" s="113"/>
      <c r="G207" s="86"/>
      <c r="H207" s="114"/>
      <c r="I207" s="5"/>
      <c r="J207" s="115"/>
    </row>
    <row r="208" spans="1:10" x14ac:dyDescent="0.3">
      <c r="A208" s="73"/>
      <c r="B208" s="75"/>
      <c r="C208" s="80"/>
      <c r="D208" s="118"/>
      <c r="E208" s="119"/>
      <c r="F208" s="120"/>
      <c r="G208" s="87"/>
      <c r="H208" s="121"/>
      <c r="I208" s="122"/>
      <c r="J208" s="123"/>
    </row>
    <row r="209" spans="9:10" x14ac:dyDescent="0.3">
      <c r="I209" s="137" t="s">
        <v>18</v>
      </c>
      <c r="J209" s="115">
        <f>SUM(J11:J208)</f>
        <v>0</v>
      </c>
    </row>
    <row r="210" spans="9:10" x14ac:dyDescent="0.3">
      <c r="I210" s="138" t="s">
        <v>19</v>
      </c>
      <c r="J210" s="116">
        <f>J209/100*19</f>
        <v>0</v>
      </c>
    </row>
    <row r="211" spans="9:10" x14ac:dyDescent="0.3">
      <c r="I211" s="139" t="s">
        <v>20</v>
      </c>
      <c r="J211" s="14">
        <f>J209+J210</f>
        <v>0</v>
      </c>
    </row>
  </sheetData>
  <phoneticPr fontId="7" type="noConversion"/>
  <dataValidations count="22">
    <dataValidation type="list" allowBlank="1" showInputMessage="1" showErrorMessage="1" sqref="B11" xr:uid="{00000000-0002-0000-0000-000000000000}">
      <formula1>"schwarz matt"</formula1>
    </dataValidation>
    <dataValidation type="list" allowBlank="1" showInputMessage="1" showErrorMessage="1" sqref="B17" xr:uid="{00000000-0002-0000-0000-000001000000}">
      <formula1>"CAFE/Braun"</formula1>
    </dataValidation>
    <dataValidation type="list" allowBlank="1" showInputMessage="1" showErrorMessage="1" sqref="B15" xr:uid="{00000000-0002-0000-0000-000002000000}">
      <formula1>"glänzend schwarz"</formula1>
    </dataValidation>
    <dataValidation type="list" allowBlank="1" showInputMessage="1" showErrorMessage="1" sqref="A2:A4" xr:uid="{00000000-0002-0000-0000-000003000000}">
      <formula1>"ANGEBOT,BESTELLUNG"</formula1>
    </dataValidation>
    <dataValidation type="list" showDropDown="1" showInputMessage="1" showErrorMessage="1" sqref="A45:A46 A31 C31:C35 A33:A35 C44:C46 C37:C42 A38:A42" xr:uid="{00000000-0002-0000-0000-000004000000}">
      <formula1>"Bogenfirstkappe Barrel 205"</formula1>
    </dataValidation>
    <dataValidation type="list" allowBlank="1" showInputMessage="1" showErrorMessage="1" sqref="B12" xr:uid="{00000000-0002-0000-0000-000005000000}">
      <formula1>"ANTHRAZIT/GRAU MATT"</formula1>
    </dataValidation>
    <dataValidation type="list" allowBlank="1" showInputMessage="1" showErrorMessage="1" sqref="B13" xr:uid="{00000000-0002-0000-0000-000006000000}">
      <formula1>"TERRACOTTA MATT"</formula1>
    </dataValidation>
    <dataValidation type="list" allowBlank="1" showInputMessage="1" showErrorMessage="1" sqref="B14" xr:uid="{00000000-0002-0000-0000-000007000000}">
      <formula1>"BRAUN MATT"</formula1>
    </dataValidation>
    <dataValidation type="list" allowBlank="1" showInputMessage="1" showErrorMessage="1" sqref="B16" xr:uid="{00000000-0002-0000-0000-000008000000}">
      <formula1>"TERRACOTTA"</formula1>
    </dataValidation>
    <dataValidation type="list" allowBlank="1" showInputMessage="1" showErrorMessage="1" sqref="B18" xr:uid="{00000000-0002-0000-0000-000009000000}">
      <formula1>"COAL=SCHWARZ"</formula1>
    </dataValidation>
    <dataValidation type="list" allowBlank="1" showInputMessage="1" showErrorMessage="1" sqref="B19" xr:uid="{00000000-0002-0000-0000-00000A000000}">
      <formula1>"SCHIEFER"</formula1>
    </dataValidation>
    <dataValidation type="list" allowBlank="1" showInputMessage="1" showErrorMessage="1" sqref="B20:B21" xr:uid="{00000000-0002-0000-0000-00000B000000}">
      <formula1>"GREENSTONE"</formula1>
    </dataValidation>
    <dataValidation type="list" allowBlank="1" showInputMessage="1" showErrorMessage="1" sqref="B24" xr:uid="{00000000-0002-0000-0000-00000C000000}">
      <formula1>"NUSSBRAUN"</formula1>
    </dataValidation>
    <dataValidation type="list" allowBlank="1" showInputMessage="1" showErrorMessage="1" sqref="B25:B28" xr:uid="{00000000-0002-0000-0000-00000D000000}">
      <formula1>"ROT-BRAUN"</formula1>
    </dataValidation>
    <dataValidation type="list" allowBlank="1" showInputMessage="1" showErrorMessage="1" sqref="B22" xr:uid="{00000000-0002-0000-0000-00000E000000}">
      <formula1>"BRAUN-SCHWARZ"</formula1>
    </dataValidation>
    <dataValidation type="list" allowBlank="1" showInputMessage="1" showErrorMessage="1" sqref="B23" xr:uid="{00000000-0002-0000-0000-00000F000000}">
      <formula1>"SCHWARZ-BRAUN"</formula1>
    </dataValidation>
    <dataValidation type="list" showDropDown="1" showInputMessage="1" showErrorMessage="1" sqref="C30" xr:uid="{00000000-0002-0000-0000-000010000000}">
      <formula1>"0-1RB.205"</formula1>
    </dataValidation>
    <dataValidation type="list" showDropDown="1" showInputMessage="1" showErrorMessage="1" sqref="A30" xr:uid="{00000000-0002-0000-0000-000011000000}">
      <formula1>"1M Bogenfirstkappe 203"</formula1>
    </dataValidation>
    <dataValidation type="list" showDropDown="1" showInputMessage="1" showErrorMessage="1" sqref="C36" xr:uid="{00000000-0002-0000-0000-000012000000}">
      <formula1>"0-3RB.205"</formula1>
    </dataValidation>
    <dataValidation type="list" showDropDown="1" showInputMessage="1" showErrorMessage="1" sqref="A36" xr:uid="{00000000-0002-0000-0000-000013000000}">
      <formula1>"3M Bogenfirstkappe 203"</formula1>
    </dataValidation>
    <dataValidation type="list" showDropDown="1" showInputMessage="1" showErrorMessage="1" sqref="C43" xr:uid="{00000000-0002-0000-0000-000014000000}">
      <formula1>"0-EC.RB.205.R"</formula1>
    </dataValidation>
    <dataValidation type="list" showDropDown="1" showInputMessage="1" showErrorMessage="1" sqref="A43" xr:uid="{00000000-0002-0000-0000-000015000000}">
      <formula1>"Endkappe 203"</formula1>
    </dataValidation>
  </dataValidations>
  <pageMargins left="0.70866141732283472" right="0.70866141732283472" top="0.74803149606299213" bottom="0.74803149606299213" header="0.31496062992125984" footer="0.31496062992125984"/>
  <pageSetup paperSize="9" scale="72" fitToHeight="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2"/>
  <sheetViews>
    <sheetView workbookViewId="0">
      <pane ySplit="10" topLeftCell="A11" activePane="bottomLeft" state="frozen"/>
      <selection pane="bottomLeft" activeCell="C9" sqref="C9"/>
    </sheetView>
  </sheetViews>
  <sheetFormatPr baseColWidth="10" defaultColWidth="11.44140625" defaultRowHeight="14.4" x14ac:dyDescent="0.3"/>
  <cols>
    <col min="1" max="1" width="31.6640625" customWidth="1"/>
    <col min="2" max="2" width="19.6640625" customWidth="1"/>
    <col min="3" max="3" width="22.21875" customWidth="1"/>
    <col min="4" max="4" width="20" style="6" customWidth="1"/>
    <col min="5" max="5" width="16.88671875" style="11" customWidth="1"/>
    <col min="6" max="6" width="14" style="10" customWidth="1"/>
    <col min="7" max="7" width="13" style="3" customWidth="1"/>
    <col min="8" max="8" width="11.5546875" style="12"/>
    <col min="9" max="9" width="11.5546875" style="3"/>
    <col min="10" max="10" width="11.5546875" style="6"/>
  </cols>
  <sheetData>
    <row r="1" spans="1:10" x14ac:dyDescent="0.3">
      <c r="A1" s="27"/>
      <c r="B1" s="27"/>
      <c r="C1" s="27"/>
      <c r="D1" s="28"/>
      <c r="E1" s="29"/>
      <c r="F1" s="30"/>
      <c r="G1" s="4"/>
      <c r="H1" s="13"/>
      <c r="I1" s="4"/>
      <c r="J1" s="28"/>
    </row>
    <row r="2" spans="1:10" ht="25.8" x14ac:dyDescent="0.5">
      <c r="A2" s="31"/>
      <c r="B2" s="27"/>
      <c r="C2" s="27"/>
      <c r="D2" s="28"/>
      <c r="E2" s="29"/>
      <c r="F2" s="30"/>
      <c r="G2" s="4"/>
      <c r="H2" s="13"/>
      <c r="I2" s="4"/>
      <c r="J2" s="32"/>
    </row>
    <row r="3" spans="1:10" ht="25.8" x14ac:dyDescent="0.5">
      <c r="A3" s="31"/>
      <c r="B3" s="27"/>
      <c r="C3" s="27"/>
      <c r="D3" s="28"/>
      <c r="E3" s="29"/>
      <c r="F3" s="30"/>
      <c r="G3" s="4"/>
      <c r="H3" s="13"/>
      <c r="I3" s="4"/>
      <c r="J3" s="28"/>
    </row>
    <row r="4" spans="1:10" ht="25.8" x14ac:dyDescent="0.5">
      <c r="A4" s="31"/>
      <c r="B4" s="27"/>
      <c r="C4" s="27"/>
      <c r="D4" s="33"/>
      <c r="E4" s="29"/>
      <c r="F4" s="30"/>
      <c r="G4" s="34"/>
      <c r="H4" s="13"/>
      <c r="I4" s="4"/>
      <c r="J4" s="28"/>
    </row>
    <row r="5" spans="1:10" x14ac:dyDescent="0.3">
      <c r="A5" s="27"/>
      <c r="B5" s="27"/>
      <c r="C5" s="27"/>
      <c r="D5" s="35"/>
      <c r="E5" s="29"/>
      <c r="F5" s="27"/>
      <c r="G5" s="4"/>
      <c r="H5" s="13"/>
      <c r="I5" s="36"/>
      <c r="J5" s="28"/>
    </row>
    <row r="6" spans="1:10" x14ac:dyDescent="0.3">
      <c r="A6" s="27"/>
      <c r="B6" s="27"/>
      <c r="C6" s="27"/>
      <c r="D6" s="35"/>
      <c r="E6" s="29"/>
      <c r="F6" s="30"/>
      <c r="G6" s="4"/>
      <c r="H6" s="13"/>
      <c r="I6" s="4"/>
      <c r="J6" s="28"/>
    </row>
    <row r="7" spans="1:10" ht="15.6" x14ac:dyDescent="0.3">
      <c r="A7" s="23"/>
      <c r="B7" s="37"/>
      <c r="C7" s="27"/>
      <c r="D7" s="28"/>
      <c r="E7" s="29"/>
      <c r="F7" s="30"/>
      <c r="G7" s="4"/>
      <c r="H7" s="13"/>
      <c r="I7" s="4"/>
      <c r="J7" s="28"/>
    </row>
    <row r="8" spans="1:10" ht="15.6" x14ac:dyDescent="0.3">
      <c r="A8" s="23"/>
      <c r="B8" s="1"/>
    </row>
    <row r="9" spans="1:10" ht="15.6" x14ac:dyDescent="0.3">
      <c r="A9" s="23"/>
      <c r="B9" s="1"/>
      <c r="H9" s="161">
        <v>0</v>
      </c>
    </row>
    <row r="10" spans="1:10" ht="15" thickBot="1" x14ac:dyDescent="0.35">
      <c r="A10" s="45" t="s">
        <v>0</v>
      </c>
      <c r="B10" s="46" t="s">
        <v>1</v>
      </c>
      <c r="C10" s="46" t="s">
        <v>2</v>
      </c>
      <c r="D10" s="47" t="s">
        <v>5</v>
      </c>
      <c r="E10" s="140" t="s">
        <v>6</v>
      </c>
      <c r="F10" s="48" t="s">
        <v>7</v>
      </c>
      <c r="G10" s="49" t="s">
        <v>8</v>
      </c>
      <c r="H10" s="16" t="s">
        <v>9</v>
      </c>
      <c r="I10" s="49" t="s">
        <v>3</v>
      </c>
      <c r="J10" s="50" t="s">
        <v>4</v>
      </c>
    </row>
    <row r="11" spans="1:10" x14ac:dyDescent="0.3">
      <c r="A11" s="7" t="s">
        <v>150</v>
      </c>
      <c r="B11" s="7" t="s">
        <v>11</v>
      </c>
      <c r="C11" s="7" t="s">
        <v>214</v>
      </c>
      <c r="D11" s="18">
        <v>2.17</v>
      </c>
      <c r="E11" s="19">
        <v>0</v>
      </c>
      <c r="F11" s="20">
        <f>ROUNDUP((D11*E11),0)</f>
        <v>0</v>
      </c>
      <c r="G11" s="38">
        <v>17.95</v>
      </c>
      <c r="H11" s="22">
        <f>H9</f>
        <v>0</v>
      </c>
      <c r="I11" s="21">
        <f>G11-(G11/100*H11)</f>
        <v>17.95</v>
      </c>
      <c r="J11" s="18">
        <f t="shared" ref="J11:J58" si="0">+F11*I11</f>
        <v>0</v>
      </c>
    </row>
    <row r="12" spans="1:10" x14ac:dyDescent="0.3">
      <c r="A12" s="70"/>
      <c r="B12" s="24" t="s">
        <v>259</v>
      </c>
      <c r="C12" s="7" t="s">
        <v>156</v>
      </c>
      <c r="D12" s="18">
        <v>2.17</v>
      </c>
      <c r="E12" s="19">
        <v>0</v>
      </c>
      <c r="F12" s="20">
        <f t="shared" ref="F12:F72" si="1">ROUNDUP((D12*E12),0)</f>
        <v>0</v>
      </c>
      <c r="G12" s="38">
        <v>17.95</v>
      </c>
      <c r="H12" s="22">
        <f>H9</f>
        <v>0</v>
      </c>
      <c r="I12" s="26">
        <f>G12-(G12/100*H12)</f>
        <v>17.95</v>
      </c>
      <c r="J12" s="25">
        <f t="shared" si="0"/>
        <v>0</v>
      </c>
    </row>
    <row r="13" spans="1:10" x14ac:dyDescent="0.3">
      <c r="A13" s="77"/>
      <c r="B13" s="159" t="s">
        <v>153</v>
      </c>
      <c r="C13" s="159" t="s">
        <v>215</v>
      </c>
      <c r="D13" s="18">
        <v>2.17</v>
      </c>
      <c r="E13" s="19">
        <v>0</v>
      </c>
      <c r="F13" s="20">
        <f t="shared" si="1"/>
        <v>0</v>
      </c>
      <c r="G13" s="38">
        <v>15.15</v>
      </c>
      <c r="H13" s="22">
        <f>H9</f>
        <v>0</v>
      </c>
      <c r="I13" s="8">
        <f>G13-(G13/100*H13)</f>
        <v>15.15</v>
      </c>
      <c r="J13" s="9">
        <f t="shared" si="0"/>
        <v>0</v>
      </c>
    </row>
    <row r="14" spans="1:10" x14ac:dyDescent="0.3">
      <c r="A14" s="73"/>
      <c r="B14" s="159" t="s">
        <v>154</v>
      </c>
      <c r="C14" s="159" t="s">
        <v>155</v>
      </c>
      <c r="D14" s="18">
        <v>2.17</v>
      </c>
      <c r="E14" s="19">
        <v>0</v>
      </c>
      <c r="F14" s="20">
        <f t="shared" si="1"/>
        <v>0</v>
      </c>
      <c r="G14" s="38">
        <v>15.15</v>
      </c>
      <c r="H14" s="22">
        <f>H9</f>
        <v>0</v>
      </c>
      <c r="I14" s="8">
        <f t="shared" ref="I14:I58" si="2">G14-(G14/100*H14)</f>
        <v>15.15</v>
      </c>
      <c r="J14" s="9">
        <f t="shared" si="0"/>
        <v>0</v>
      </c>
    </row>
    <row r="15" spans="1:10" x14ac:dyDescent="0.3">
      <c r="A15" s="27"/>
      <c r="B15" s="141"/>
      <c r="C15" s="141"/>
      <c r="D15" s="39"/>
      <c r="E15" s="67"/>
      <c r="F15" s="67"/>
      <c r="G15" s="40"/>
      <c r="H15" s="41"/>
      <c r="I15" s="4"/>
      <c r="J15" s="28"/>
    </row>
    <row r="16" spans="1:10" x14ac:dyDescent="0.3">
      <c r="A16" s="165" t="s">
        <v>270</v>
      </c>
      <c r="B16" s="166"/>
      <c r="C16" s="166"/>
      <c r="D16" s="167" t="s">
        <v>221</v>
      </c>
      <c r="E16" s="29"/>
      <c r="F16" s="29"/>
      <c r="G16" s="40"/>
      <c r="H16" s="41"/>
      <c r="I16" s="4"/>
      <c r="J16" s="28"/>
    </row>
    <row r="17" spans="1:10" x14ac:dyDescent="0.3">
      <c r="A17" s="27"/>
      <c r="B17" s="27"/>
      <c r="C17" s="27"/>
      <c r="D17" s="39"/>
      <c r="E17" s="29"/>
      <c r="F17" s="29"/>
      <c r="G17" s="40"/>
      <c r="H17" s="41"/>
      <c r="I17" s="4"/>
      <c r="J17" s="28"/>
    </row>
    <row r="18" spans="1:10" x14ac:dyDescent="0.3">
      <c r="A18" s="7" t="s">
        <v>157</v>
      </c>
      <c r="B18" s="7" t="s">
        <v>11</v>
      </c>
      <c r="C18" s="7" t="s">
        <v>216</v>
      </c>
      <c r="D18" s="18">
        <v>2.17</v>
      </c>
      <c r="E18" s="19">
        <v>0</v>
      </c>
      <c r="F18" s="20">
        <f t="shared" si="1"/>
        <v>0</v>
      </c>
      <c r="G18" s="38">
        <v>17.95</v>
      </c>
      <c r="H18" s="22">
        <f>H9</f>
        <v>0</v>
      </c>
      <c r="I18" s="21">
        <f>G18-(G18/100*H18)</f>
        <v>17.95</v>
      </c>
      <c r="J18" s="18">
        <f t="shared" ref="J18:J21" si="3">+F18*I18</f>
        <v>0</v>
      </c>
    </row>
    <row r="19" spans="1:10" x14ac:dyDescent="0.3">
      <c r="A19" s="70"/>
      <c r="B19" s="24" t="s">
        <v>259</v>
      </c>
      <c r="C19" s="7" t="s">
        <v>158</v>
      </c>
      <c r="D19" s="18">
        <v>2.17</v>
      </c>
      <c r="E19" s="19">
        <v>0</v>
      </c>
      <c r="F19" s="20">
        <f t="shared" si="1"/>
        <v>0</v>
      </c>
      <c r="G19" s="38">
        <v>17.95</v>
      </c>
      <c r="H19" s="22">
        <f>H9</f>
        <v>0</v>
      </c>
      <c r="I19" s="26">
        <f>G19-(G19/100*H19)</f>
        <v>17.95</v>
      </c>
      <c r="J19" s="25">
        <f t="shared" si="3"/>
        <v>0</v>
      </c>
    </row>
    <row r="20" spans="1:10" x14ac:dyDescent="0.3">
      <c r="A20" s="77"/>
      <c r="B20" s="159" t="s">
        <v>153</v>
      </c>
      <c r="C20" s="159" t="s">
        <v>217</v>
      </c>
      <c r="D20" s="18">
        <v>2.17</v>
      </c>
      <c r="E20" s="19">
        <v>0</v>
      </c>
      <c r="F20" s="20">
        <f t="shared" si="1"/>
        <v>0</v>
      </c>
      <c r="G20" s="38">
        <v>15.15</v>
      </c>
      <c r="H20" s="22">
        <f>H9</f>
        <v>0</v>
      </c>
      <c r="I20" s="8">
        <f>G20-(G20/100*H20)</f>
        <v>15.15</v>
      </c>
      <c r="J20" s="9">
        <f t="shared" si="3"/>
        <v>0</v>
      </c>
    </row>
    <row r="21" spans="1:10" x14ac:dyDescent="0.3">
      <c r="A21" s="73"/>
      <c r="B21" s="159" t="s">
        <v>154</v>
      </c>
      <c r="C21" s="159" t="s">
        <v>159</v>
      </c>
      <c r="D21" s="18">
        <v>2.17</v>
      </c>
      <c r="E21" s="19">
        <v>0</v>
      </c>
      <c r="F21" s="20">
        <f t="shared" si="1"/>
        <v>0</v>
      </c>
      <c r="G21" s="38">
        <v>15.15</v>
      </c>
      <c r="H21" s="22">
        <f>H9</f>
        <v>0</v>
      </c>
      <c r="I21" s="8">
        <f t="shared" ref="I21" si="4">G21-(G21/100*H21)</f>
        <v>15.15</v>
      </c>
      <c r="J21" s="9">
        <f t="shared" si="3"/>
        <v>0</v>
      </c>
    </row>
    <row r="22" spans="1:10" x14ac:dyDescent="0.3">
      <c r="A22" s="91"/>
      <c r="B22" s="160"/>
      <c r="C22" s="160"/>
      <c r="D22" s="57"/>
      <c r="E22" s="106"/>
      <c r="F22" s="106"/>
      <c r="G22" s="53"/>
      <c r="H22" s="107"/>
      <c r="I22" s="108"/>
      <c r="J22" s="109"/>
    </row>
    <row r="23" spans="1:10" x14ac:dyDescent="0.3">
      <c r="A23" s="165" t="s">
        <v>255</v>
      </c>
      <c r="B23" s="166"/>
      <c r="C23" s="166"/>
      <c r="D23" s="167" t="s">
        <v>221</v>
      </c>
      <c r="E23" s="106"/>
      <c r="F23" s="106"/>
      <c r="G23" s="53"/>
      <c r="H23" s="107"/>
      <c r="I23" s="108"/>
      <c r="J23" s="109"/>
    </row>
    <row r="24" spans="1:10" x14ac:dyDescent="0.3">
      <c r="A24" s="72"/>
      <c r="B24" s="78"/>
      <c r="C24" s="78"/>
      <c r="D24" s="57"/>
      <c r="E24" s="106"/>
      <c r="F24" s="106"/>
      <c r="G24" s="53"/>
      <c r="H24" s="107"/>
      <c r="I24" s="108"/>
      <c r="J24" s="109"/>
    </row>
    <row r="25" spans="1:10" x14ac:dyDescent="0.3">
      <c r="A25" s="7" t="s">
        <v>160</v>
      </c>
      <c r="B25" s="7" t="s">
        <v>11</v>
      </c>
      <c r="C25" s="7" t="s">
        <v>218</v>
      </c>
      <c r="D25" s="18">
        <v>2.17</v>
      </c>
      <c r="E25" s="19">
        <v>0</v>
      </c>
      <c r="F25" s="20">
        <f t="shared" si="1"/>
        <v>0</v>
      </c>
      <c r="G25" s="38">
        <v>17.95</v>
      </c>
      <c r="H25" s="22">
        <f>H9</f>
        <v>0</v>
      </c>
      <c r="I25" s="21">
        <f>G25-(G25/100*H25)</f>
        <v>17.95</v>
      </c>
      <c r="J25" s="18">
        <f t="shared" ref="J25:J28" si="5">+F25*I25</f>
        <v>0</v>
      </c>
    </row>
    <row r="26" spans="1:10" x14ac:dyDescent="0.3">
      <c r="A26" s="70"/>
      <c r="B26" s="24" t="s">
        <v>259</v>
      </c>
      <c r="C26" s="7" t="s">
        <v>161</v>
      </c>
      <c r="D26" s="18">
        <v>2.17</v>
      </c>
      <c r="E26" s="19">
        <v>0</v>
      </c>
      <c r="F26" s="20">
        <f t="shared" si="1"/>
        <v>0</v>
      </c>
      <c r="G26" s="38">
        <v>17.95</v>
      </c>
      <c r="H26" s="22">
        <f>H9</f>
        <v>0</v>
      </c>
      <c r="I26" s="26">
        <f>G26-(G26/100*H26)</f>
        <v>17.95</v>
      </c>
      <c r="J26" s="25">
        <f t="shared" si="5"/>
        <v>0</v>
      </c>
    </row>
    <row r="27" spans="1:10" x14ac:dyDescent="0.3">
      <c r="A27" s="77"/>
      <c r="B27" s="159" t="s">
        <v>153</v>
      </c>
      <c r="C27" s="159" t="s">
        <v>219</v>
      </c>
      <c r="D27" s="18">
        <v>2.17</v>
      </c>
      <c r="E27" s="19">
        <v>0</v>
      </c>
      <c r="F27" s="20">
        <f t="shared" si="1"/>
        <v>0</v>
      </c>
      <c r="G27" s="38">
        <v>15.15</v>
      </c>
      <c r="H27" s="22">
        <f>H9</f>
        <v>0</v>
      </c>
      <c r="I27" s="8">
        <f>G27-(G27/100*H27)</f>
        <v>15.15</v>
      </c>
      <c r="J27" s="9">
        <f t="shared" si="5"/>
        <v>0</v>
      </c>
    </row>
    <row r="28" spans="1:10" x14ac:dyDescent="0.3">
      <c r="A28" s="73"/>
      <c r="B28" s="159" t="s">
        <v>154</v>
      </c>
      <c r="C28" s="159" t="s">
        <v>162</v>
      </c>
      <c r="D28" s="18">
        <v>2.17</v>
      </c>
      <c r="E28" s="19">
        <v>0</v>
      </c>
      <c r="F28" s="20">
        <f t="shared" si="1"/>
        <v>0</v>
      </c>
      <c r="G28" s="38">
        <v>15.15</v>
      </c>
      <c r="H28" s="22">
        <f>H9</f>
        <v>0</v>
      </c>
      <c r="I28" s="8">
        <f t="shared" ref="I28" si="6">G28-(G28/100*H28)</f>
        <v>15.15</v>
      </c>
      <c r="J28" s="9">
        <f t="shared" si="5"/>
        <v>0</v>
      </c>
    </row>
    <row r="29" spans="1:10" x14ac:dyDescent="0.3">
      <c r="A29" s="89"/>
      <c r="B29" s="142"/>
      <c r="C29" s="142"/>
      <c r="D29" s="111"/>
      <c r="E29" s="112"/>
      <c r="F29" s="112"/>
      <c r="G29" s="86"/>
      <c r="H29" s="114"/>
      <c r="I29" s="5"/>
      <c r="J29" s="115"/>
    </row>
    <row r="30" spans="1:10" x14ac:dyDescent="0.3">
      <c r="A30" s="165" t="s">
        <v>255</v>
      </c>
      <c r="B30" s="166"/>
      <c r="C30" s="166"/>
      <c r="D30" s="167" t="s">
        <v>221</v>
      </c>
      <c r="E30" s="67"/>
      <c r="F30" s="67"/>
      <c r="G30" s="40"/>
      <c r="H30" s="41"/>
      <c r="I30" s="4"/>
      <c r="J30" s="116"/>
    </row>
    <row r="31" spans="1:10" x14ac:dyDescent="0.3">
      <c r="A31" s="91"/>
      <c r="B31" s="150"/>
      <c r="C31" s="150"/>
      <c r="D31" s="118"/>
      <c r="E31" s="119"/>
      <c r="F31" s="119"/>
      <c r="G31" s="87"/>
      <c r="H31" s="121"/>
      <c r="I31" s="122"/>
      <c r="J31" s="123"/>
    </row>
    <row r="32" spans="1:10" x14ac:dyDescent="0.3">
      <c r="A32" s="7" t="s">
        <v>163</v>
      </c>
      <c r="B32" s="89"/>
      <c r="C32" s="2"/>
      <c r="D32" s="111"/>
      <c r="E32" s="112"/>
      <c r="F32" s="112"/>
      <c r="G32" s="86"/>
      <c r="H32" s="114"/>
      <c r="I32" s="144"/>
      <c r="J32" s="145"/>
    </row>
    <row r="33" spans="1:10" x14ac:dyDescent="0.3">
      <c r="A33" s="70"/>
      <c r="B33" s="168"/>
      <c r="C33" s="27"/>
      <c r="D33" s="39"/>
      <c r="E33" s="67"/>
      <c r="F33" s="67"/>
      <c r="G33" s="40"/>
      <c r="H33" s="41"/>
      <c r="I33" s="169"/>
      <c r="J33" s="170"/>
    </row>
    <row r="34" spans="1:10" x14ac:dyDescent="0.3">
      <c r="A34" s="77"/>
      <c r="B34" s="75"/>
      <c r="C34" s="150"/>
      <c r="D34" s="118"/>
      <c r="E34" s="119"/>
      <c r="F34" s="119"/>
      <c r="G34" s="87"/>
      <c r="H34" s="121"/>
      <c r="I34" s="122"/>
      <c r="J34" s="123"/>
    </row>
    <row r="35" spans="1:10" x14ac:dyDescent="0.3">
      <c r="A35" s="73"/>
      <c r="B35" s="159" t="s">
        <v>262</v>
      </c>
      <c r="C35" s="159" t="s">
        <v>164</v>
      </c>
      <c r="D35" s="18">
        <v>2.17</v>
      </c>
      <c r="E35" s="19">
        <v>0</v>
      </c>
      <c r="F35" s="20">
        <f t="shared" si="1"/>
        <v>0</v>
      </c>
      <c r="G35" s="38">
        <v>17.899999999999999</v>
      </c>
      <c r="H35" s="22">
        <f>H9</f>
        <v>0</v>
      </c>
      <c r="I35" s="8">
        <f t="shared" ref="I35" si="7">G35-(G35/100*H35)</f>
        <v>17.899999999999999</v>
      </c>
      <c r="J35" s="9">
        <f t="shared" ref="J35" si="8">+F35*I35</f>
        <v>0</v>
      </c>
    </row>
    <row r="36" spans="1:10" x14ac:dyDescent="0.3">
      <c r="A36" s="89"/>
      <c r="B36" s="142"/>
      <c r="C36" s="142"/>
      <c r="D36" s="111"/>
      <c r="E36" s="112"/>
      <c r="F36" s="112"/>
      <c r="G36" s="86"/>
      <c r="H36" s="114"/>
      <c r="I36" s="5"/>
      <c r="J36" s="115"/>
    </row>
    <row r="37" spans="1:10" x14ac:dyDescent="0.3">
      <c r="A37" s="165" t="s">
        <v>271</v>
      </c>
      <c r="B37" s="166"/>
      <c r="C37" s="166"/>
      <c r="D37" s="167" t="s">
        <v>221</v>
      </c>
      <c r="E37" s="67"/>
      <c r="F37" s="67"/>
      <c r="G37" s="40"/>
      <c r="H37" s="41"/>
      <c r="I37" s="4"/>
      <c r="J37" s="116"/>
    </row>
    <row r="38" spans="1:10" x14ac:dyDescent="0.3">
      <c r="A38" s="91"/>
      <c r="B38" s="150"/>
      <c r="C38" s="150"/>
      <c r="D38" s="118"/>
      <c r="E38" s="119"/>
      <c r="F38" s="119"/>
      <c r="G38" s="87"/>
      <c r="H38" s="121"/>
      <c r="I38" s="122"/>
      <c r="J38" s="123"/>
    </row>
    <row r="39" spans="1:10" x14ac:dyDescent="0.3">
      <c r="A39" s="58" t="s">
        <v>135</v>
      </c>
      <c r="B39" s="59"/>
      <c r="C39" s="59"/>
      <c r="D39" s="60"/>
      <c r="E39" s="61"/>
      <c r="F39" s="61"/>
      <c r="G39" s="63"/>
      <c r="H39" s="64"/>
      <c r="I39" s="63"/>
      <c r="J39" s="65"/>
    </row>
    <row r="40" spans="1:10" x14ac:dyDescent="0.3">
      <c r="A40" s="7" t="s">
        <v>39</v>
      </c>
      <c r="B40" s="17" t="s">
        <v>37</v>
      </c>
      <c r="C40" s="17" t="s">
        <v>38</v>
      </c>
      <c r="D40" s="51">
        <v>2.5</v>
      </c>
      <c r="E40" s="54">
        <v>0</v>
      </c>
      <c r="F40" s="20">
        <f t="shared" si="1"/>
        <v>0</v>
      </c>
      <c r="G40" s="38">
        <v>10.85</v>
      </c>
      <c r="H40" s="55">
        <f>H9</f>
        <v>0</v>
      </c>
      <c r="I40" s="56">
        <f t="shared" si="2"/>
        <v>10.85</v>
      </c>
      <c r="J40" s="43">
        <f t="shared" si="0"/>
        <v>0</v>
      </c>
    </row>
    <row r="41" spans="1:10" x14ac:dyDescent="0.3">
      <c r="A41" s="89"/>
      <c r="B41" s="142"/>
      <c r="C41" s="142"/>
      <c r="D41" s="143" t="s">
        <v>89</v>
      </c>
      <c r="E41" s="112"/>
      <c r="F41" s="112"/>
      <c r="G41" s="86"/>
      <c r="H41" s="114"/>
      <c r="I41" s="144"/>
      <c r="J41" s="145"/>
    </row>
    <row r="42" spans="1:10" x14ac:dyDescent="0.3">
      <c r="A42" s="90"/>
      <c r="B42" s="141"/>
      <c r="C42" s="141"/>
      <c r="D42" s="28"/>
      <c r="E42" s="67"/>
      <c r="F42" s="67"/>
      <c r="G42" s="40"/>
      <c r="H42" s="41"/>
      <c r="I42" s="68"/>
      <c r="J42" s="146"/>
    </row>
    <row r="43" spans="1:10" x14ac:dyDescent="0.3">
      <c r="A43" s="90"/>
      <c r="B43" s="141"/>
      <c r="C43" s="141"/>
      <c r="D43" s="28"/>
      <c r="E43" s="67"/>
      <c r="F43" s="67"/>
      <c r="G43" s="40"/>
      <c r="H43" s="41"/>
      <c r="I43" s="68"/>
      <c r="J43" s="146"/>
    </row>
    <row r="44" spans="1:10" x14ac:dyDescent="0.3">
      <c r="A44" s="90"/>
      <c r="B44" s="141"/>
      <c r="C44" s="141"/>
      <c r="D44" s="28"/>
      <c r="E44" s="67"/>
      <c r="F44" s="67"/>
      <c r="G44" s="40"/>
      <c r="H44" s="41"/>
      <c r="I44" s="68"/>
      <c r="J44" s="146"/>
    </row>
    <row r="45" spans="1:10" x14ac:dyDescent="0.3">
      <c r="A45" s="91"/>
      <c r="B45" s="92"/>
      <c r="C45" s="92"/>
      <c r="D45" s="147"/>
      <c r="E45" s="119"/>
      <c r="F45" s="119"/>
      <c r="G45" s="87"/>
      <c r="H45" s="121"/>
      <c r="I45" s="148"/>
      <c r="J45" s="149"/>
    </row>
    <row r="46" spans="1:10" x14ac:dyDescent="0.3">
      <c r="A46" s="7" t="s">
        <v>41</v>
      </c>
      <c r="B46" s="17" t="s">
        <v>37</v>
      </c>
      <c r="C46" s="17" t="s">
        <v>40</v>
      </c>
      <c r="D46" s="9">
        <v>0.84</v>
      </c>
      <c r="E46" s="19">
        <v>0</v>
      </c>
      <c r="F46" s="20">
        <f t="shared" si="1"/>
        <v>0</v>
      </c>
      <c r="G46" s="38">
        <v>24.85</v>
      </c>
      <c r="H46" s="22">
        <f>H9</f>
        <v>0</v>
      </c>
      <c r="I46" s="21">
        <f t="shared" si="2"/>
        <v>24.85</v>
      </c>
      <c r="J46" s="18">
        <f t="shared" si="0"/>
        <v>0</v>
      </c>
    </row>
    <row r="47" spans="1:10" x14ac:dyDescent="0.3">
      <c r="A47" s="89"/>
      <c r="B47" s="142"/>
      <c r="C47" s="142"/>
      <c r="D47" s="143" t="s">
        <v>88</v>
      </c>
      <c r="E47" s="112"/>
      <c r="F47" s="112"/>
      <c r="G47" s="86"/>
      <c r="H47" s="114"/>
      <c r="I47" s="144"/>
      <c r="J47" s="145"/>
    </row>
    <row r="48" spans="1:10" x14ac:dyDescent="0.3">
      <c r="A48" s="90"/>
      <c r="B48" s="141"/>
      <c r="C48" s="141"/>
      <c r="D48" s="28"/>
      <c r="E48" s="67"/>
      <c r="F48" s="67"/>
      <c r="G48" s="40"/>
      <c r="H48" s="41"/>
      <c r="I48" s="68"/>
      <c r="J48" s="146"/>
    </row>
    <row r="49" spans="1:10" x14ac:dyDescent="0.3">
      <c r="A49" s="90"/>
      <c r="B49" s="141"/>
      <c r="C49" s="141"/>
      <c r="D49" s="28"/>
      <c r="E49" s="67"/>
      <c r="F49" s="67"/>
      <c r="G49" s="40"/>
      <c r="H49" s="41"/>
      <c r="I49" s="68"/>
      <c r="J49" s="146"/>
    </row>
    <row r="50" spans="1:10" x14ac:dyDescent="0.3">
      <c r="A50" s="90"/>
      <c r="B50" s="141"/>
      <c r="C50" s="141"/>
      <c r="D50" s="39"/>
      <c r="E50" s="67"/>
      <c r="F50" s="67"/>
      <c r="G50" s="40"/>
      <c r="H50" s="41"/>
      <c r="I50" s="68"/>
      <c r="J50" s="146"/>
    </row>
    <row r="51" spans="1:10" x14ac:dyDescent="0.3">
      <c r="A51" s="90"/>
      <c r="B51" s="27"/>
      <c r="C51" s="27"/>
      <c r="D51" s="28"/>
      <c r="E51" s="67"/>
      <c r="F51" s="67"/>
      <c r="G51" s="40"/>
      <c r="H51" s="41"/>
      <c r="I51" s="68"/>
      <c r="J51" s="146"/>
    </row>
    <row r="52" spans="1:10" x14ac:dyDescent="0.3">
      <c r="A52" s="91"/>
      <c r="B52" s="92"/>
      <c r="C52" s="92"/>
      <c r="D52" s="147"/>
      <c r="E52" s="119"/>
      <c r="F52" s="119"/>
      <c r="G52" s="87"/>
      <c r="H52" s="121"/>
      <c r="I52" s="148"/>
      <c r="J52" s="149"/>
    </row>
    <row r="53" spans="1:10" x14ac:dyDescent="0.3">
      <c r="A53" s="7" t="s">
        <v>43</v>
      </c>
      <c r="B53" s="17" t="s">
        <v>37</v>
      </c>
      <c r="C53" s="69" t="s">
        <v>42</v>
      </c>
      <c r="D53" s="51">
        <v>1</v>
      </c>
      <c r="E53" s="19">
        <v>0</v>
      </c>
      <c r="F53" s="20">
        <f t="shared" si="1"/>
        <v>0</v>
      </c>
      <c r="G53" s="38">
        <v>8.4499999999999993</v>
      </c>
      <c r="H53" s="55">
        <f>H9</f>
        <v>0</v>
      </c>
      <c r="I53" s="21">
        <f t="shared" si="2"/>
        <v>8.4499999999999993</v>
      </c>
      <c r="J53" s="18">
        <f t="shared" si="0"/>
        <v>0</v>
      </c>
    </row>
    <row r="54" spans="1:10" x14ac:dyDescent="0.3">
      <c r="A54" s="89"/>
      <c r="B54" s="142"/>
      <c r="C54" s="142"/>
      <c r="D54" s="143" t="s">
        <v>87</v>
      </c>
      <c r="E54" s="112"/>
      <c r="F54" s="112"/>
      <c r="G54" s="86"/>
      <c r="H54" s="114"/>
      <c r="I54" s="144"/>
      <c r="J54" s="145"/>
    </row>
    <row r="55" spans="1:10" x14ac:dyDescent="0.3">
      <c r="A55" s="90"/>
      <c r="B55" s="141"/>
      <c r="C55" s="141"/>
      <c r="D55" s="28"/>
      <c r="E55" s="67"/>
      <c r="F55" s="67"/>
      <c r="G55" s="40"/>
      <c r="H55" s="41"/>
      <c r="I55" s="68"/>
      <c r="J55" s="146"/>
    </row>
    <row r="56" spans="1:10" x14ac:dyDescent="0.3">
      <c r="A56" s="91"/>
      <c r="B56" s="150"/>
      <c r="C56" s="150"/>
      <c r="D56" s="147"/>
      <c r="E56" s="119"/>
      <c r="F56" s="119"/>
      <c r="G56" s="87"/>
      <c r="H56" s="121"/>
      <c r="I56" s="148"/>
      <c r="J56" s="149"/>
    </row>
    <row r="57" spans="1:10" x14ac:dyDescent="0.3">
      <c r="A57" s="91"/>
      <c r="B57" s="150"/>
      <c r="C57" s="150"/>
      <c r="D57" s="147"/>
      <c r="E57" s="119"/>
      <c r="F57" s="119"/>
      <c r="G57" s="87"/>
      <c r="H57" s="121"/>
      <c r="I57" s="148"/>
      <c r="J57" s="149"/>
    </row>
    <row r="58" spans="1:10" x14ac:dyDescent="0.3">
      <c r="A58" s="7" t="s">
        <v>45</v>
      </c>
      <c r="B58" s="17" t="s">
        <v>37</v>
      </c>
      <c r="C58" s="17" t="s">
        <v>44</v>
      </c>
      <c r="D58" s="18">
        <v>1</v>
      </c>
      <c r="E58" s="19">
        <v>0</v>
      </c>
      <c r="F58" s="20">
        <f t="shared" si="1"/>
        <v>0</v>
      </c>
      <c r="G58" s="38">
        <v>35.299999999999997</v>
      </c>
      <c r="H58" s="22">
        <f>H9</f>
        <v>0</v>
      </c>
      <c r="I58" s="21">
        <f t="shared" si="2"/>
        <v>35.299999999999997</v>
      </c>
      <c r="J58" s="18">
        <f t="shared" si="0"/>
        <v>0</v>
      </c>
    </row>
    <row r="59" spans="1:10" x14ac:dyDescent="0.3">
      <c r="A59" s="89"/>
      <c r="B59" s="142"/>
      <c r="C59" s="142"/>
      <c r="D59" s="111"/>
      <c r="E59" s="112"/>
      <c r="F59" s="112"/>
      <c r="G59" s="86"/>
      <c r="H59" s="114"/>
      <c r="I59" s="144"/>
      <c r="J59" s="145"/>
    </row>
    <row r="60" spans="1:10" x14ac:dyDescent="0.3">
      <c r="A60" s="90"/>
      <c r="B60" s="141"/>
      <c r="C60" s="141"/>
      <c r="D60" s="39"/>
      <c r="E60" s="67"/>
      <c r="F60" s="67"/>
      <c r="G60" s="40"/>
      <c r="H60" s="41"/>
      <c r="I60" s="68"/>
      <c r="J60" s="146"/>
    </row>
    <row r="61" spans="1:10" x14ac:dyDescent="0.3">
      <c r="A61" s="91"/>
      <c r="B61" s="150"/>
      <c r="C61" s="150"/>
      <c r="D61" s="118"/>
      <c r="E61" s="119"/>
      <c r="F61" s="119"/>
      <c r="G61" s="87"/>
      <c r="H61" s="121"/>
      <c r="I61" s="148"/>
      <c r="J61" s="149"/>
    </row>
    <row r="62" spans="1:10" x14ac:dyDescent="0.3">
      <c r="A62" s="7" t="s">
        <v>47</v>
      </c>
      <c r="B62" s="17" t="s">
        <v>37</v>
      </c>
      <c r="C62" s="17" t="s">
        <v>46</v>
      </c>
      <c r="D62" s="18">
        <v>1</v>
      </c>
      <c r="E62" s="19">
        <v>0</v>
      </c>
      <c r="F62" s="20">
        <f t="shared" si="1"/>
        <v>0</v>
      </c>
      <c r="G62" s="38">
        <v>49.85</v>
      </c>
      <c r="H62" s="55">
        <f>H9</f>
        <v>0</v>
      </c>
      <c r="I62" s="8">
        <f t="shared" ref="I62:I68" si="9">G62-(G62/100*H62)</f>
        <v>49.85</v>
      </c>
      <c r="J62" s="9">
        <f t="shared" ref="J62" si="10">+F62*I62</f>
        <v>0</v>
      </c>
    </row>
    <row r="63" spans="1:10" x14ac:dyDescent="0.3">
      <c r="A63" s="89"/>
      <c r="B63" s="142"/>
      <c r="C63" s="142"/>
      <c r="D63" s="111" t="s">
        <v>86</v>
      </c>
      <c r="E63" s="112"/>
      <c r="F63" s="112"/>
      <c r="G63" s="86"/>
      <c r="H63" s="114"/>
      <c r="I63" s="5"/>
      <c r="J63" s="115"/>
    </row>
    <row r="64" spans="1:10" x14ac:dyDescent="0.3">
      <c r="A64" s="90"/>
      <c r="B64" s="141"/>
      <c r="C64" s="141"/>
      <c r="D64" s="39"/>
      <c r="E64" s="67"/>
      <c r="F64" s="67"/>
      <c r="G64" s="40"/>
      <c r="H64" s="41"/>
      <c r="I64" s="4"/>
      <c r="J64" s="116"/>
    </row>
    <row r="65" spans="1:10" x14ac:dyDescent="0.3">
      <c r="A65" s="90"/>
      <c r="B65" s="141"/>
      <c r="C65" s="141"/>
      <c r="D65" s="39"/>
      <c r="E65" s="67"/>
      <c r="F65" s="67"/>
      <c r="G65" s="40"/>
      <c r="H65" s="41"/>
      <c r="I65" s="4"/>
      <c r="J65" s="116"/>
    </row>
    <row r="66" spans="1:10" x14ac:dyDescent="0.3">
      <c r="A66" s="75"/>
      <c r="B66" s="150"/>
      <c r="C66" s="150"/>
      <c r="D66" s="118"/>
      <c r="E66" s="119"/>
      <c r="F66" s="119"/>
      <c r="G66" s="87"/>
      <c r="H66" s="121"/>
      <c r="I66" s="122"/>
      <c r="J66" s="123"/>
    </row>
    <row r="67" spans="1:10" x14ac:dyDescent="0.3">
      <c r="A67" s="73" t="s">
        <v>49</v>
      </c>
      <c r="B67" s="76" t="s">
        <v>37</v>
      </c>
      <c r="C67" s="17" t="s">
        <v>48</v>
      </c>
      <c r="D67" s="43">
        <v>1</v>
      </c>
      <c r="E67" s="54">
        <v>0</v>
      </c>
      <c r="F67" s="20">
        <f t="shared" si="1"/>
        <v>0</v>
      </c>
      <c r="G67" s="85">
        <v>45.25</v>
      </c>
      <c r="H67" s="55">
        <f>H9</f>
        <v>0</v>
      </c>
      <c r="I67" s="8">
        <f t="shared" si="9"/>
        <v>45.25</v>
      </c>
      <c r="J67" s="101">
        <f t="shared" ref="J67:J82" si="11">+F67*I67</f>
        <v>0</v>
      </c>
    </row>
    <row r="68" spans="1:10" x14ac:dyDescent="0.3">
      <c r="A68" s="89"/>
      <c r="B68" s="76" t="s">
        <v>37</v>
      </c>
      <c r="C68" s="17" t="s">
        <v>274</v>
      </c>
      <c r="D68" s="43">
        <v>1</v>
      </c>
      <c r="E68" s="54">
        <v>0</v>
      </c>
      <c r="F68" s="20">
        <f t="shared" ref="F68" si="12">ROUNDUP((D68*E68),0)</f>
        <v>0</v>
      </c>
      <c r="G68" s="85">
        <v>45.25</v>
      </c>
      <c r="H68" s="55">
        <f>H9</f>
        <v>0</v>
      </c>
      <c r="I68" s="8">
        <f t="shared" si="9"/>
        <v>45.25</v>
      </c>
      <c r="J68" s="101">
        <f t="shared" ref="J68" si="13">+F68*I68</f>
        <v>0</v>
      </c>
    </row>
    <row r="69" spans="1:10" x14ac:dyDescent="0.3">
      <c r="A69" s="90"/>
      <c r="B69" s="141"/>
      <c r="C69" s="141"/>
      <c r="D69" s="111" t="s">
        <v>86</v>
      </c>
      <c r="E69" s="67"/>
      <c r="F69" s="67"/>
      <c r="G69" s="40"/>
      <c r="H69" s="41"/>
      <c r="I69" s="4"/>
      <c r="J69" s="116"/>
    </row>
    <row r="70" spans="1:10" x14ac:dyDescent="0.3">
      <c r="A70" s="90"/>
      <c r="B70" s="141"/>
      <c r="C70" s="141"/>
      <c r="D70" s="39"/>
      <c r="E70" s="67"/>
      <c r="F70" s="67"/>
      <c r="G70" s="40"/>
      <c r="H70" s="41"/>
      <c r="I70" s="4"/>
      <c r="J70" s="116"/>
    </row>
    <row r="71" spans="1:10" x14ac:dyDescent="0.3">
      <c r="A71" s="75"/>
      <c r="B71" s="150"/>
      <c r="C71" s="150"/>
      <c r="D71" s="118"/>
      <c r="E71" s="119"/>
      <c r="F71" s="119"/>
      <c r="G71" s="87"/>
      <c r="H71" s="121"/>
      <c r="I71" s="122"/>
      <c r="J71" s="123"/>
    </row>
    <row r="72" spans="1:10" x14ac:dyDescent="0.3">
      <c r="A72" s="7" t="s">
        <v>51</v>
      </c>
      <c r="B72" s="17" t="s">
        <v>37</v>
      </c>
      <c r="C72" s="17" t="s">
        <v>50</v>
      </c>
      <c r="D72" s="18">
        <v>2.94</v>
      </c>
      <c r="E72" s="19">
        <v>0</v>
      </c>
      <c r="F72" s="20">
        <f t="shared" si="1"/>
        <v>0</v>
      </c>
      <c r="G72" s="38">
        <v>10.050000000000001</v>
      </c>
      <c r="H72" s="55">
        <f>H9</f>
        <v>0</v>
      </c>
      <c r="I72" s="8">
        <f t="shared" ref="I72:I82" si="14">G72-(G72/100*H72)</f>
        <v>10.050000000000001</v>
      </c>
      <c r="J72" s="9">
        <f t="shared" si="11"/>
        <v>0</v>
      </c>
    </row>
    <row r="73" spans="1:10" x14ac:dyDescent="0.3">
      <c r="A73" s="89"/>
      <c r="B73" s="142"/>
      <c r="C73" s="142"/>
      <c r="D73" s="111" t="s">
        <v>85</v>
      </c>
      <c r="E73" s="112"/>
      <c r="F73" s="112"/>
      <c r="G73" s="86"/>
      <c r="H73" s="114"/>
      <c r="I73" s="5"/>
      <c r="J73" s="115"/>
    </row>
    <row r="74" spans="1:10" x14ac:dyDescent="0.3">
      <c r="A74" s="151"/>
      <c r="B74" s="141"/>
      <c r="C74" s="141"/>
      <c r="D74" s="39"/>
      <c r="E74" s="67"/>
      <c r="F74" s="67"/>
      <c r="G74" s="40"/>
      <c r="H74" s="41"/>
      <c r="I74" s="4"/>
      <c r="J74" s="116"/>
    </row>
    <row r="75" spans="1:10" x14ac:dyDescent="0.3">
      <c r="A75" s="151"/>
      <c r="B75" s="141"/>
      <c r="C75" s="141"/>
      <c r="D75" s="39"/>
      <c r="E75" s="67"/>
      <c r="F75" s="67"/>
      <c r="G75" s="40"/>
      <c r="H75" s="41"/>
      <c r="I75" s="4"/>
      <c r="J75" s="116"/>
    </row>
    <row r="76" spans="1:10" x14ac:dyDescent="0.3">
      <c r="A76" s="152"/>
      <c r="B76" s="150"/>
      <c r="C76" s="150"/>
      <c r="D76" s="118"/>
      <c r="E76" s="119"/>
      <c r="F76" s="119"/>
      <c r="G76" s="87"/>
      <c r="H76" s="121"/>
      <c r="I76" s="122"/>
      <c r="J76" s="123"/>
    </row>
    <row r="77" spans="1:10" x14ac:dyDescent="0.3">
      <c r="A77" s="7" t="s">
        <v>52</v>
      </c>
      <c r="B77" s="17" t="s">
        <v>37</v>
      </c>
      <c r="C77" s="17" t="s">
        <v>203</v>
      </c>
      <c r="D77" s="18">
        <v>0.77</v>
      </c>
      <c r="E77" s="19">
        <v>0</v>
      </c>
      <c r="F77" s="20">
        <f t="shared" ref="F77:F139" si="15">ROUNDUP((D77*E77),0)</f>
        <v>0</v>
      </c>
      <c r="G77" s="38">
        <v>16.45</v>
      </c>
      <c r="H77" s="55">
        <f>H9</f>
        <v>0</v>
      </c>
      <c r="I77" s="8">
        <f t="shared" si="14"/>
        <v>16.45</v>
      </c>
      <c r="J77" s="9">
        <f t="shared" si="11"/>
        <v>0</v>
      </c>
    </row>
    <row r="78" spans="1:10" x14ac:dyDescent="0.3">
      <c r="A78" s="89"/>
      <c r="B78" s="142"/>
      <c r="C78" s="142"/>
      <c r="D78" s="111" t="s">
        <v>84</v>
      </c>
      <c r="E78" s="112"/>
      <c r="F78" s="112"/>
      <c r="G78" s="86"/>
      <c r="H78" s="114"/>
      <c r="I78" s="5"/>
      <c r="J78" s="115"/>
    </row>
    <row r="79" spans="1:10" x14ac:dyDescent="0.3">
      <c r="A79" s="151"/>
      <c r="B79" s="141"/>
      <c r="C79" s="141"/>
      <c r="D79" s="39"/>
      <c r="E79" s="67"/>
      <c r="F79" s="67"/>
      <c r="G79" s="40"/>
      <c r="H79" s="41"/>
      <c r="I79" s="4"/>
      <c r="J79" s="116"/>
    </row>
    <row r="80" spans="1:10" x14ac:dyDescent="0.3">
      <c r="A80" s="151"/>
      <c r="B80" s="141"/>
      <c r="C80" s="141"/>
      <c r="D80" s="39"/>
      <c r="E80" s="67"/>
      <c r="F80" s="67"/>
      <c r="G80" s="40"/>
      <c r="H80" s="41"/>
      <c r="I80" s="4"/>
      <c r="J80" s="116"/>
    </row>
    <row r="81" spans="1:10" x14ac:dyDescent="0.3">
      <c r="A81" s="152"/>
      <c r="B81" s="150"/>
      <c r="C81" s="150"/>
      <c r="D81" s="118"/>
      <c r="E81" s="119"/>
      <c r="F81" s="119"/>
      <c r="G81" s="87"/>
      <c r="H81" s="121"/>
      <c r="I81" s="122"/>
      <c r="J81" s="123"/>
    </row>
    <row r="82" spans="1:10" x14ac:dyDescent="0.3">
      <c r="A82" s="7" t="s">
        <v>54</v>
      </c>
      <c r="B82" s="17" t="s">
        <v>37</v>
      </c>
      <c r="C82" s="17" t="s">
        <v>53</v>
      </c>
      <c r="D82" s="18">
        <v>0.77</v>
      </c>
      <c r="E82" s="19">
        <v>0</v>
      </c>
      <c r="F82" s="20">
        <f t="shared" si="15"/>
        <v>0</v>
      </c>
      <c r="G82" s="38">
        <v>17.2</v>
      </c>
      <c r="H82" s="55">
        <f>H9</f>
        <v>0</v>
      </c>
      <c r="I82" s="8">
        <f t="shared" si="14"/>
        <v>17.2</v>
      </c>
      <c r="J82" s="9">
        <f t="shared" si="11"/>
        <v>0</v>
      </c>
    </row>
    <row r="83" spans="1:10" x14ac:dyDescent="0.3">
      <c r="A83" s="89"/>
      <c r="B83" s="142"/>
      <c r="C83" s="142"/>
      <c r="D83" s="111" t="s">
        <v>83</v>
      </c>
      <c r="E83" s="112"/>
      <c r="F83" s="112"/>
      <c r="G83" s="86"/>
      <c r="H83" s="114"/>
      <c r="I83" s="5"/>
      <c r="J83" s="115"/>
    </row>
    <row r="84" spans="1:10" x14ac:dyDescent="0.3">
      <c r="A84" s="90"/>
      <c r="B84" s="141"/>
      <c r="C84" s="141"/>
      <c r="D84" s="39"/>
      <c r="E84" s="67"/>
      <c r="F84" s="67"/>
      <c r="G84" s="40"/>
      <c r="H84" s="41"/>
      <c r="I84" s="4"/>
      <c r="J84" s="116"/>
    </row>
    <row r="85" spans="1:10" x14ac:dyDescent="0.3">
      <c r="A85" s="90"/>
      <c r="B85" s="141"/>
      <c r="C85" s="141"/>
      <c r="D85" s="39"/>
      <c r="E85" s="67"/>
      <c r="F85" s="67"/>
      <c r="G85" s="40"/>
      <c r="H85" s="41"/>
      <c r="I85" s="4"/>
      <c r="J85" s="116"/>
    </row>
    <row r="86" spans="1:10" x14ac:dyDescent="0.3">
      <c r="A86" s="90"/>
      <c r="B86" s="141"/>
      <c r="C86" s="141"/>
      <c r="D86" s="39"/>
      <c r="E86" s="67"/>
      <c r="F86" s="67"/>
      <c r="G86" s="40"/>
      <c r="H86" s="41"/>
      <c r="I86" s="4"/>
      <c r="J86" s="116"/>
    </row>
    <row r="87" spans="1:10" x14ac:dyDescent="0.3">
      <c r="A87" s="27"/>
      <c r="B87" s="141"/>
      <c r="C87" s="141"/>
      <c r="D87" s="39"/>
      <c r="E87" s="67"/>
      <c r="F87" s="67"/>
      <c r="G87" s="40"/>
      <c r="H87" s="41"/>
      <c r="I87" s="4"/>
      <c r="J87" s="28"/>
    </row>
    <row r="88" spans="1:10" x14ac:dyDescent="0.3">
      <c r="A88" s="7" t="s">
        <v>222</v>
      </c>
      <c r="B88" s="17" t="s">
        <v>37</v>
      </c>
      <c r="C88" s="17" t="s">
        <v>223</v>
      </c>
      <c r="D88" s="18">
        <v>0.78</v>
      </c>
      <c r="E88" s="19">
        <v>0</v>
      </c>
      <c r="F88" s="20">
        <f t="shared" si="15"/>
        <v>0</v>
      </c>
      <c r="G88" s="38">
        <v>15.35</v>
      </c>
      <c r="H88" s="22">
        <f>H9</f>
        <v>0</v>
      </c>
      <c r="I88" s="8">
        <f t="shared" ref="I88" si="16">G88-(G88/100*H88)</f>
        <v>15.35</v>
      </c>
      <c r="J88" s="9">
        <f t="shared" ref="J88" si="17">+F88*I88</f>
        <v>0</v>
      </c>
    </row>
    <row r="89" spans="1:10" x14ac:dyDescent="0.3">
      <c r="A89" s="27"/>
      <c r="B89" s="141"/>
      <c r="C89" s="141"/>
      <c r="D89" s="39" t="s">
        <v>224</v>
      </c>
      <c r="E89" s="67"/>
      <c r="F89" s="67"/>
      <c r="G89" s="40"/>
      <c r="H89" s="41"/>
      <c r="I89" s="4"/>
      <c r="J89" s="28"/>
    </row>
    <row r="90" spans="1:10" x14ac:dyDescent="0.3">
      <c r="A90" s="27"/>
      <c r="B90" s="141"/>
      <c r="C90" s="141"/>
      <c r="D90" s="39"/>
      <c r="E90" s="67"/>
      <c r="F90" s="67"/>
      <c r="G90" s="40"/>
      <c r="H90" s="41"/>
      <c r="I90" s="4"/>
      <c r="J90" s="28"/>
    </row>
    <row r="91" spans="1:10" x14ac:dyDescent="0.3">
      <c r="A91" s="27"/>
      <c r="B91" s="141"/>
      <c r="C91" s="141"/>
      <c r="D91" s="39"/>
      <c r="E91" s="67"/>
      <c r="F91" s="67"/>
      <c r="G91" s="40"/>
      <c r="H91" s="41"/>
      <c r="I91" s="4"/>
      <c r="J91" s="28"/>
    </row>
    <row r="92" spans="1:10" x14ac:dyDescent="0.3">
      <c r="A92" s="27"/>
      <c r="B92" s="141"/>
      <c r="C92" s="141"/>
      <c r="D92" s="39"/>
      <c r="E92" s="67"/>
      <c r="F92" s="67"/>
      <c r="G92" s="40"/>
      <c r="H92" s="41"/>
      <c r="I92" s="4"/>
      <c r="J92" s="28"/>
    </row>
    <row r="93" spans="1:10" x14ac:dyDescent="0.3">
      <c r="A93" s="27"/>
      <c r="B93" s="141"/>
      <c r="C93" s="141"/>
      <c r="D93" s="39"/>
      <c r="E93" s="67"/>
      <c r="F93" s="67"/>
      <c r="G93" s="40"/>
      <c r="H93" s="41"/>
      <c r="I93" s="4"/>
      <c r="J93" s="28"/>
    </row>
    <row r="94" spans="1:10" x14ac:dyDescent="0.3">
      <c r="A94" s="171" t="s">
        <v>136</v>
      </c>
      <c r="B94" s="172"/>
      <c r="C94" s="172"/>
      <c r="D94" s="173"/>
      <c r="E94" s="174"/>
      <c r="F94" s="174"/>
      <c r="G94" s="175"/>
      <c r="H94" s="176"/>
      <c r="I94" s="175"/>
      <c r="J94" s="177"/>
    </row>
    <row r="95" spans="1:10" x14ac:dyDescent="0.3">
      <c r="A95" s="7" t="s">
        <v>64</v>
      </c>
      <c r="B95" s="17" t="s">
        <v>37</v>
      </c>
      <c r="C95" s="83" t="s">
        <v>65</v>
      </c>
      <c r="D95" s="18">
        <v>0.77</v>
      </c>
      <c r="E95" s="19">
        <v>0</v>
      </c>
      <c r="F95" s="20">
        <f t="shared" si="15"/>
        <v>0</v>
      </c>
      <c r="G95" s="38">
        <v>17.899999999999999</v>
      </c>
      <c r="H95" s="55">
        <f>H9</f>
        <v>0</v>
      </c>
      <c r="I95" s="8">
        <f t="shared" ref="I95:I139" si="18">G95-(G95/100*H95)</f>
        <v>17.899999999999999</v>
      </c>
      <c r="J95" s="9">
        <f t="shared" ref="J95:J139" si="19">+F95*I95</f>
        <v>0</v>
      </c>
    </row>
    <row r="96" spans="1:10" x14ac:dyDescent="0.3">
      <c r="A96" s="89"/>
      <c r="B96" s="142"/>
      <c r="C96" s="153"/>
      <c r="D96" s="111" t="s">
        <v>80</v>
      </c>
      <c r="E96" s="112"/>
      <c r="F96" s="112"/>
      <c r="G96" s="86"/>
      <c r="H96" s="114"/>
      <c r="I96" s="5"/>
      <c r="J96" s="115"/>
    </row>
    <row r="97" spans="1:10" x14ac:dyDescent="0.3">
      <c r="A97" s="90"/>
      <c r="B97" s="141"/>
      <c r="C97" s="154"/>
      <c r="D97" s="39"/>
      <c r="E97" s="67"/>
      <c r="F97" s="67"/>
      <c r="G97" s="40"/>
      <c r="H97" s="41"/>
      <c r="I97" s="4"/>
      <c r="J97" s="116"/>
    </row>
    <row r="98" spans="1:10" x14ac:dyDescent="0.3">
      <c r="A98" s="91"/>
      <c r="B98" s="150"/>
      <c r="C98" s="155"/>
      <c r="D98" s="118"/>
      <c r="E98" s="119"/>
      <c r="F98" s="119"/>
      <c r="G98" s="87"/>
      <c r="H98" s="121"/>
      <c r="I98" s="122"/>
      <c r="J98" s="123"/>
    </row>
    <row r="99" spans="1:10" x14ac:dyDescent="0.3">
      <c r="A99" s="7" t="s">
        <v>66</v>
      </c>
      <c r="B99" s="17" t="s">
        <v>37</v>
      </c>
      <c r="C99" s="83" t="s">
        <v>67</v>
      </c>
      <c r="D99" s="18">
        <v>0.77</v>
      </c>
      <c r="E99" s="178">
        <v>0</v>
      </c>
      <c r="F99" s="20">
        <f t="shared" si="15"/>
        <v>0</v>
      </c>
      <c r="G99" s="38">
        <v>26.9</v>
      </c>
      <c r="H99" s="55">
        <f>H9</f>
        <v>0</v>
      </c>
      <c r="I99" s="8">
        <f t="shared" ref="I99" si="20">G99-(G99/100*H99)</f>
        <v>26.9</v>
      </c>
      <c r="J99" s="9">
        <f t="shared" ref="J99" si="21">+F99*I99</f>
        <v>0</v>
      </c>
    </row>
    <row r="100" spans="1:10" x14ac:dyDescent="0.3">
      <c r="A100" s="89"/>
      <c r="B100" s="142"/>
      <c r="C100" s="153"/>
      <c r="D100" s="111" t="s">
        <v>79</v>
      </c>
      <c r="E100" s="112"/>
      <c r="F100" s="112"/>
      <c r="G100" s="86"/>
      <c r="H100" s="114"/>
      <c r="I100" s="5"/>
      <c r="J100" s="115"/>
    </row>
    <row r="101" spans="1:10" x14ac:dyDescent="0.3">
      <c r="A101" s="90"/>
      <c r="B101" s="141"/>
      <c r="C101" s="154"/>
      <c r="D101" s="39"/>
      <c r="E101" s="67"/>
      <c r="F101" s="67"/>
      <c r="G101" s="40"/>
      <c r="H101" s="41"/>
      <c r="I101" s="4"/>
      <c r="J101" s="116"/>
    </row>
    <row r="102" spans="1:10" x14ac:dyDescent="0.3">
      <c r="A102" s="90"/>
      <c r="B102" s="141"/>
      <c r="C102" s="154"/>
      <c r="D102" s="39"/>
      <c r="E102" s="67"/>
      <c r="F102" s="67"/>
      <c r="G102" s="40"/>
      <c r="H102" s="41"/>
      <c r="I102" s="4"/>
      <c r="J102" s="116"/>
    </row>
    <row r="103" spans="1:10" x14ac:dyDescent="0.3">
      <c r="A103" s="91"/>
      <c r="B103" s="150"/>
      <c r="C103" s="155"/>
      <c r="D103" s="118"/>
      <c r="E103" s="119"/>
      <c r="F103" s="119"/>
      <c r="G103" s="87"/>
      <c r="H103" s="121"/>
      <c r="I103" s="122"/>
      <c r="J103" s="123"/>
    </row>
    <row r="104" spans="1:10" x14ac:dyDescent="0.3">
      <c r="A104" s="91"/>
      <c r="B104" s="150"/>
      <c r="C104" s="155"/>
      <c r="D104" s="118"/>
      <c r="E104" s="119"/>
      <c r="F104" s="119"/>
      <c r="G104" s="87"/>
      <c r="H104" s="121"/>
      <c r="I104" s="122"/>
      <c r="J104" s="123"/>
    </row>
    <row r="105" spans="1:10" x14ac:dyDescent="0.3">
      <c r="A105" s="58" t="s">
        <v>137</v>
      </c>
      <c r="B105" s="59"/>
      <c r="C105" s="59"/>
      <c r="D105" s="60"/>
      <c r="E105" s="61"/>
      <c r="F105" s="61"/>
      <c r="G105" s="63"/>
      <c r="H105" s="64"/>
      <c r="I105" s="63"/>
      <c r="J105" s="65"/>
    </row>
    <row r="106" spans="1:10" x14ac:dyDescent="0.3">
      <c r="A106" s="17" t="s">
        <v>72</v>
      </c>
      <c r="B106" s="17" t="s">
        <v>37</v>
      </c>
      <c r="C106" s="83" t="s">
        <v>73</v>
      </c>
      <c r="D106" s="18">
        <v>1</v>
      </c>
      <c r="E106" s="179">
        <v>0</v>
      </c>
      <c r="F106" s="20">
        <f t="shared" si="15"/>
        <v>0</v>
      </c>
      <c r="G106" s="38">
        <v>27.05</v>
      </c>
      <c r="H106" s="55">
        <f>H9</f>
        <v>0</v>
      </c>
      <c r="I106" s="21">
        <f>G106-(G106/100*H106)</f>
        <v>27.05</v>
      </c>
      <c r="J106" s="18">
        <f t="shared" ref="J106" si="22">+F106*I106</f>
        <v>0</v>
      </c>
    </row>
    <row r="107" spans="1:10" x14ac:dyDescent="0.3">
      <c r="A107" s="89"/>
      <c r="B107" s="142"/>
      <c r="C107" s="153"/>
      <c r="D107" s="111" t="s">
        <v>76</v>
      </c>
      <c r="E107" s="112"/>
      <c r="F107" s="112"/>
      <c r="G107" s="86"/>
      <c r="H107" s="114"/>
      <c r="I107" s="5"/>
      <c r="J107" s="115"/>
    </row>
    <row r="108" spans="1:10" x14ac:dyDescent="0.3">
      <c r="A108" s="90"/>
      <c r="B108" s="141"/>
      <c r="C108" s="154"/>
      <c r="D108" s="39"/>
      <c r="E108" s="67"/>
      <c r="F108" s="67"/>
      <c r="G108" s="40"/>
      <c r="H108" s="41"/>
      <c r="I108" s="4"/>
      <c r="J108" s="116"/>
    </row>
    <row r="109" spans="1:10" x14ac:dyDescent="0.3">
      <c r="A109" s="90"/>
      <c r="B109" s="141"/>
      <c r="C109" s="154"/>
      <c r="D109" s="39"/>
      <c r="E109" s="67"/>
      <c r="F109" s="67"/>
      <c r="G109" s="40"/>
      <c r="H109" s="41"/>
      <c r="I109" s="4"/>
      <c r="J109" s="116"/>
    </row>
    <row r="110" spans="1:10" x14ac:dyDescent="0.3">
      <c r="A110" s="91"/>
      <c r="B110" s="150"/>
      <c r="C110" s="155"/>
      <c r="D110" s="118"/>
      <c r="E110" s="119"/>
      <c r="F110" s="119"/>
      <c r="G110" s="87"/>
      <c r="H110" s="121"/>
      <c r="I110" s="122"/>
      <c r="J110" s="123"/>
    </row>
    <row r="111" spans="1:10" x14ac:dyDescent="0.3">
      <c r="A111" s="92"/>
      <c r="B111" s="150"/>
      <c r="C111" s="155"/>
      <c r="D111" s="118"/>
      <c r="E111" s="119"/>
      <c r="F111" s="119"/>
      <c r="G111" s="87"/>
      <c r="H111" s="121"/>
      <c r="I111" s="122"/>
      <c r="J111" s="147"/>
    </row>
    <row r="112" spans="1:10" x14ac:dyDescent="0.3">
      <c r="A112" s="58" t="s">
        <v>138</v>
      </c>
      <c r="B112" s="59"/>
      <c r="C112" s="59"/>
      <c r="D112" s="60"/>
      <c r="E112" s="61"/>
      <c r="F112" s="61"/>
      <c r="G112" s="63"/>
      <c r="H112" s="64"/>
      <c r="I112" s="63"/>
      <c r="J112" s="65"/>
    </row>
    <row r="113" spans="1:10" x14ac:dyDescent="0.3">
      <c r="A113" s="7" t="s">
        <v>91</v>
      </c>
      <c r="B113" s="17" t="s">
        <v>37</v>
      </c>
      <c r="C113" s="83" t="s">
        <v>92</v>
      </c>
      <c r="D113" s="18">
        <v>0.77</v>
      </c>
      <c r="E113" s="19">
        <v>0</v>
      </c>
      <c r="F113" s="20">
        <f t="shared" si="15"/>
        <v>0</v>
      </c>
      <c r="G113" s="38">
        <v>15.65</v>
      </c>
      <c r="H113" s="55">
        <f>H9</f>
        <v>0</v>
      </c>
      <c r="I113" s="8">
        <f t="shared" ref="I113" si="23">G113-(G113/100*H113)</f>
        <v>15.65</v>
      </c>
      <c r="J113" s="9">
        <f t="shared" ref="J113" si="24">+F113*I113</f>
        <v>0</v>
      </c>
    </row>
    <row r="114" spans="1:10" x14ac:dyDescent="0.3">
      <c r="A114" s="89"/>
      <c r="B114" s="142"/>
      <c r="C114" s="153"/>
      <c r="D114" s="111" t="s">
        <v>93</v>
      </c>
      <c r="E114" s="112"/>
      <c r="F114" s="112"/>
      <c r="G114" s="86"/>
      <c r="H114" s="114"/>
      <c r="I114" s="5"/>
      <c r="J114" s="115"/>
    </row>
    <row r="115" spans="1:10" x14ac:dyDescent="0.3">
      <c r="A115" s="90"/>
      <c r="B115" s="141"/>
      <c r="C115" s="154"/>
      <c r="D115" s="39"/>
      <c r="E115" s="67"/>
      <c r="F115" s="67"/>
      <c r="G115" s="40"/>
      <c r="H115" s="41"/>
      <c r="I115" s="4"/>
      <c r="J115" s="116"/>
    </row>
    <row r="116" spans="1:10" x14ac:dyDescent="0.3">
      <c r="A116" s="90"/>
      <c r="B116" s="141"/>
      <c r="C116" s="154"/>
      <c r="D116" s="39"/>
      <c r="E116" s="67"/>
      <c r="F116" s="67"/>
      <c r="G116" s="40"/>
      <c r="H116" s="41"/>
      <c r="I116" s="4"/>
      <c r="J116" s="116"/>
    </row>
    <row r="117" spans="1:10" x14ac:dyDescent="0.3">
      <c r="A117" s="91"/>
      <c r="B117" s="150"/>
      <c r="C117" s="155"/>
      <c r="D117" s="118"/>
      <c r="E117" s="119"/>
      <c r="F117" s="119"/>
      <c r="G117" s="87"/>
      <c r="H117" s="121"/>
      <c r="I117" s="122"/>
      <c r="J117" s="123"/>
    </row>
    <row r="118" spans="1:10" x14ac:dyDescent="0.3">
      <c r="A118" s="7" t="s">
        <v>94</v>
      </c>
      <c r="B118" s="17" t="s">
        <v>37</v>
      </c>
      <c r="C118" s="83" t="s">
        <v>95</v>
      </c>
      <c r="D118" s="18">
        <v>0.77</v>
      </c>
      <c r="E118" s="19">
        <v>0</v>
      </c>
      <c r="F118" s="20">
        <f t="shared" si="15"/>
        <v>0</v>
      </c>
      <c r="G118" s="38">
        <v>16.850000000000001</v>
      </c>
      <c r="H118" s="55">
        <f>H9</f>
        <v>0</v>
      </c>
      <c r="I118" s="8">
        <f>G118-(G118/100*H118)</f>
        <v>16.850000000000001</v>
      </c>
      <c r="J118" s="9">
        <f t="shared" ref="J118" si="25">+F118*I118</f>
        <v>0</v>
      </c>
    </row>
    <row r="119" spans="1:10" x14ac:dyDescent="0.3">
      <c r="A119" s="89"/>
      <c r="B119" s="142"/>
      <c r="C119" s="153"/>
      <c r="D119" s="111" t="s">
        <v>80</v>
      </c>
      <c r="E119" s="112"/>
      <c r="F119" s="112"/>
      <c r="G119" s="86"/>
      <c r="H119" s="114"/>
      <c r="I119" s="5"/>
      <c r="J119" s="115"/>
    </row>
    <row r="120" spans="1:10" x14ac:dyDescent="0.3">
      <c r="A120" s="90"/>
      <c r="B120" s="141"/>
      <c r="C120" s="154"/>
      <c r="D120" s="39"/>
      <c r="E120" s="67"/>
      <c r="F120" s="67"/>
      <c r="G120" s="40"/>
      <c r="H120" s="41"/>
      <c r="I120" s="4"/>
      <c r="J120" s="116"/>
    </row>
    <row r="121" spans="1:10" x14ac:dyDescent="0.3">
      <c r="A121" s="90"/>
      <c r="B121" s="141"/>
      <c r="C121" s="154"/>
      <c r="D121" s="39"/>
      <c r="E121" s="67"/>
      <c r="F121" s="67"/>
      <c r="G121" s="40"/>
      <c r="H121" s="41"/>
      <c r="I121" s="4"/>
      <c r="J121" s="116"/>
    </row>
    <row r="122" spans="1:10" x14ac:dyDescent="0.3">
      <c r="A122" s="90"/>
      <c r="B122" s="141"/>
      <c r="C122" s="154"/>
      <c r="D122" s="39"/>
      <c r="E122" s="67"/>
      <c r="F122" s="67"/>
      <c r="G122" s="40"/>
      <c r="H122" s="41"/>
      <c r="I122" s="4"/>
      <c r="J122" s="116"/>
    </row>
    <row r="123" spans="1:10" x14ac:dyDescent="0.3">
      <c r="A123" s="91"/>
      <c r="B123" s="150"/>
      <c r="C123" s="155"/>
      <c r="D123" s="118"/>
      <c r="E123" s="119"/>
      <c r="F123" s="119"/>
      <c r="G123" s="87"/>
      <c r="H123" s="121"/>
      <c r="I123" s="122"/>
      <c r="J123" s="123"/>
    </row>
    <row r="124" spans="1:10" x14ac:dyDescent="0.3">
      <c r="A124" s="17" t="s">
        <v>96</v>
      </c>
      <c r="B124" s="17" t="s">
        <v>37</v>
      </c>
      <c r="C124" s="83" t="s">
        <v>97</v>
      </c>
      <c r="D124" s="18">
        <v>1</v>
      </c>
      <c r="E124" s="19">
        <v>0</v>
      </c>
      <c r="F124" s="20">
        <f t="shared" si="15"/>
        <v>0</v>
      </c>
      <c r="G124" s="38">
        <v>17.649999999999999</v>
      </c>
      <c r="H124" s="55">
        <f>H9</f>
        <v>0</v>
      </c>
      <c r="I124" s="21">
        <f>G124-(G124/100*H124)</f>
        <v>17.649999999999999</v>
      </c>
      <c r="J124" s="18">
        <f>+F124*I124</f>
        <v>0</v>
      </c>
    </row>
    <row r="125" spans="1:10" x14ac:dyDescent="0.3">
      <c r="A125" s="89"/>
      <c r="B125" s="142"/>
      <c r="C125" s="153"/>
      <c r="D125" s="111" t="s">
        <v>98</v>
      </c>
      <c r="E125" s="112"/>
      <c r="F125" s="112"/>
      <c r="G125" s="86"/>
      <c r="H125" s="114"/>
      <c r="I125" s="5"/>
      <c r="J125" s="115"/>
    </row>
    <row r="126" spans="1:10" x14ac:dyDescent="0.3">
      <c r="A126" s="90"/>
      <c r="B126" s="141"/>
      <c r="C126" s="154"/>
      <c r="D126" s="39"/>
      <c r="E126" s="67"/>
      <c r="F126" s="67"/>
      <c r="G126" s="40"/>
      <c r="H126" s="41"/>
      <c r="I126" s="4"/>
      <c r="J126" s="116"/>
    </row>
    <row r="127" spans="1:10" x14ac:dyDescent="0.3">
      <c r="A127" s="90"/>
      <c r="B127" s="141"/>
      <c r="C127" s="154"/>
      <c r="D127" s="39"/>
      <c r="E127" s="67"/>
      <c r="F127" s="67"/>
      <c r="G127" s="40"/>
      <c r="H127" s="41"/>
      <c r="I127" s="4"/>
      <c r="J127" s="116"/>
    </row>
    <row r="128" spans="1:10" x14ac:dyDescent="0.3">
      <c r="A128" s="90"/>
      <c r="B128" s="141"/>
      <c r="C128" s="154"/>
      <c r="D128" s="39"/>
      <c r="E128" s="67"/>
      <c r="F128" s="67"/>
      <c r="G128" s="40"/>
      <c r="H128" s="41"/>
      <c r="I128" s="4"/>
      <c r="J128" s="116"/>
    </row>
    <row r="129" spans="1:10" x14ac:dyDescent="0.3">
      <c r="A129" s="91"/>
      <c r="B129" s="150"/>
      <c r="C129" s="155"/>
      <c r="D129" s="118"/>
      <c r="E129" s="119"/>
      <c r="F129" s="119"/>
      <c r="G129" s="87"/>
      <c r="H129" s="121"/>
      <c r="I129" s="122"/>
      <c r="J129" s="123"/>
    </row>
    <row r="130" spans="1:10" x14ac:dyDescent="0.3">
      <c r="A130" s="58" t="s">
        <v>139</v>
      </c>
      <c r="B130" s="59"/>
      <c r="C130" s="59"/>
      <c r="D130" s="60"/>
      <c r="E130" s="61"/>
      <c r="F130" s="61"/>
      <c r="G130" s="63"/>
      <c r="H130" s="64"/>
      <c r="I130" s="63"/>
      <c r="J130" s="65"/>
    </row>
    <row r="131" spans="1:10" x14ac:dyDescent="0.3">
      <c r="A131" s="7" t="s">
        <v>102</v>
      </c>
      <c r="B131" s="17" t="s">
        <v>37</v>
      </c>
      <c r="C131" s="17" t="s">
        <v>103</v>
      </c>
      <c r="D131" s="18">
        <v>1.61</v>
      </c>
      <c r="E131" s="19">
        <v>0</v>
      </c>
      <c r="F131" s="20">
        <f t="shared" si="15"/>
        <v>0</v>
      </c>
      <c r="G131" s="38">
        <v>17.45</v>
      </c>
      <c r="H131" s="55">
        <f>H9</f>
        <v>0</v>
      </c>
      <c r="I131" s="8">
        <f t="shared" si="18"/>
        <v>17.45</v>
      </c>
      <c r="J131" s="9">
        <f t="shared" si="19"/>
        <v>0</v>
      </c>
    </row>
    <row r="132" spans="1:10" x14ac:dyDescent="0.3">
      <c r="A132" t="s">
        <v>104</v>
      </c>
      <c r="B132" s="71" t="s">
        <v>37</v>
      </c>
      <c r="C132" s="71" t="s">
        <v>105</v>
      </c>
      <c r="D132" s="102">
        <v>1.1000000000000001</v>
      </c>
      <c r="E132" s="103">
        <v>0</v>
      </c>
      <c r="F132" s="20">
        <f t="shared" si="15"/>
        <v>0</v>
      </c>
      <c r="G132" s="84">
        <v>24.4</v>
      </c>
      <c r="H132" s="97">
        <f>H9</f>
        <v>0</v>
      </c>
      <c r="I132" s="98">
        <f t="shared" si="18"/>
        <v>24.4</v>
      </c>
      <c r="J132" s="99">
        <f t="shared" si="19"/>
        <v>0</v>
      </c>
    </row>
    <row r="133" spans="1:10" x14ac:dyDescent="0.3">
      <c r="A133" s="89"/>
      <c r="B133" s="142"/>
      <c r="C133" s="142"/>
      <c r="D133" s="111"/>
      <c r="E133" s="112"/>
      <c r="F133" s="112"/>
      <c r="G133" s="86"/>
      <c r="H133" s="114"/>
      <c r="I133" s="5"/>
      <c r="J133" s="115"/>
    </row>
    <row r="134" spans="1:10" x14ac:dyDescent="0.3">
      <c r="A134" s="90"/>
      <c r="B134" s="141"/>
      <c r="C134" s="141"/>
      <c r="D134" s="39"/>
      <c r="E134" s="67"/>
      <c r="F134" s="67"/>
      <c r="G134" s="40"/>
      <c r="H134" s="41"/>
      <c r="I134" s="4"/>
      <c r="J134" s="116"/>
    </row>
    <row r="135" spans="1:10" x14ac:dyDescent="0.3">
      <c r="A135" s="134"/>
      <c r="B135" s="141"/>
      <c r="C135" s="141"/>
      <c r="D135" s="39"/>
      <c r="E135" s="67"/>
      <c r="F135" s="67"/>
      <c r="G135" s="40"/>
      <c r="H135" s="41"/>
      <c r="I135" s="4"/>
      <c r="J135" s="116"/>
    </row>
    <row r="136" spans="1:10" x14ac:dyDescent="0.3">
      <c r="A136" s="91"/>
      <c r="B136" s="92"/>
      <c r="C136" s="92"/>
      <c r="D136" s="118"/>
      <c r="E136" s="119"/>
      <c r="F136" s="119"/>
      <c r="G136" s="87"/>
      <c r="H136" s="121"/>
      <c r="I136" s="122"/>
      <c r="J136" s="123"/>
    </row>
    <row r="137" spans="1:10" x14ac:dyDescent="0.3">
      <c r="A137" s="58" t="s">
        <v>140</v>
      </c>
      <c r="B137" s="59"/>
      <c r="C137" s="59"/>
      <c r="D137" s="60"/>
      <c r="E137" s="61"/>
      <c r="F137" s="61"/>
      <c r="G137" s="63"/>
      <c r="H137" s="64"/>
      <c r="I137" s="63"/>
      <c r="J137" s="65"/>
    </row>
    <row r="138" spans="1:10" x14ac:dyDescent="0.3">
      <c r="A138" s="7" t="s">
        <v>109</v>
      </c>
      <c r="B138" s="7" t="s">
        <v>106</v>
      </c>
      <c r="C138" s="7" t="s">
        <v>107</v>
      </c>
      <c r="D138" s="18">
        <v>0.77</v>
      </c>
      <c r="E138" s="19">
        <v>0</v>
      </c>
      <c r="F138" s="20">
        <f t="shared" si="15"/>
        <v>0</v>
      </c>
      <c r="G138" s="38">
        <v>18.5</v>
      </c>
      <c r="H138" s="55">
        <f>H9</f>
        <v>0</v>
      </c>
      <c r="I138" s="8">
        <f t="shared" si="18"/>
        <v>18.5</v>
      </c>
      <c r="J138" s="9">
        <f t="shared" si="19"/>
        <v>0</v>
      </c>
    </row>
    <row r="139" spans="1:10" x14ac:dyDescent="0.3">
      <c r="A139" t="s">
        <v>110</v>
      </c>
      <c r="B139" s="70" t="s">
        <v>37</v>
      </c>
      <c r="C139" s="82" t="s">
        <v>108</v>
      </c>
      <c r="D139" s="102">
        <v>0.77</v>
      </c>
      <c r="E139" s="103">
        <v>0</v>
      </c>
      <c r="F139" s="20">
        <f t="shared" si="15"/>
        <v>0</v>
      </c>
      <c r="G139" s="84">
        <v>22.9</v>
      </c>
      <c r="H139" s="97">
        <f>H9</f>
        <v>0</v>
      </c>
      <c r="I139" s="98">
        <f t="shared" si="18"/>
        <v>22.9</v>
      </c>
      <c r="J139" s="99">
        <f t="shared" si="19"/>
        <v>0</v>
      </c>
    </row>
    <row r="140" spans="1:10" x14ac:dyDescent="0.3">
      <c r="A140" s="77"/>
      <c r="B140" s="89"/>
      <c r="C140" s="110"/>
      <c r="D140" s="111" t="s">
        <v>112</v>
      </c>
      <c r="E140" s="112"/>
      <c r="F140" s="113"/>
      <c r="G140" s="86"/>
      <c r="H140" s="114"/>
      <c r="I140" s="5"/>
      <c r="J140" s="115"/>
    </row>
    <row r="141" spans="1:10" x14ac:dyDescent="0.3">
      <c r="A141" s="77"/>
      <c r="B141" s="90"/>
      <c r="C141" s="66"/>
      <c r="D141" s="39"/>
      <c r="E141" s="67"/>
      <c r="F141" s="44"/>
      <c r="G141" s="40"/>
      <c r="H141" s="41"/>
      <c r="I141" s="4"/>
      <c r="J141" s="116"/>
    </row>
    <row r="142" spans="1:10" x14ac:dyDescent="0.3">
      <c r="A142" s="77"/>
      <c r="B142" s="90"/>
      <c r="C142" s="66"/>
      <c r="D142" s="39"/>
      <c r="E142" s="67"/>
      <c r="F142" s="44"/>
      <c r="G142" s="40"/>
      <c r="H142" s="41"/>
      <c r="I142" s="4"/>
      <c r="J142" s="116"/>
    </row>
    <row r="143" spans="1:10" x14ac:dyDescent="0.3">
      <c r="A143" s="73"/>
      <c r="B143" s="91"/>
      <c r="C143" s="117"/>
      <c r="D143" s="118"/>
      <c r="E143" s="119"/>
      <c r="F143" s="120"/>
      <c r="G143" s="87"/>
      <c r="H143" s="121"/>
      <c r="I143" s="122"/>
      <c r="J143" s="123"/>
    </row>
    <row r="144" spans="1:10" x14ac:dyDescent="0.3">
      <c r="A144" s="58" t="s">
        <v>141</v>
      </c>
      <c r="B144" s="59"/>
      <c r="C144" s="59"/>
      <c r="D144" s="60"/>
      <c r="E144" s="61"/>
      <c r="F144" s="62"/>
      <c r="G144" s="63"/>
      <c r="H144" s="64"/>
      <c r="I144" s="63"/>
      <c r="J144" s="65"/>
    </row>
    <row r="145" spans="1:10" x14ac:dyDescent="0.3">
      <c r="A145" s="7" t="s">
        <v>111</v>
      </c>
      <c r="B145" s="17" t="s">
        <v>106</v>
      </c>
      <c r="C145" s="17" t="s">
        <v>113</v>
      </c>
      <c r="D145" s="18">
        <v>1</v>
      </c>
      <c r="E145" s="19">
        <v>0</v>
      </c>
      <c r="F145" s="20">
        <f t="shared" ref="F145:F194" si="26">PRODUCT(D145:E145)</f>
        <v>0</v>
      </c>
      <c r="G145" s="38">
        <v>86.85</v>
      </c>
      <c r="H145" s="55">
        <f>H9</f>
        <v>0</v>
      </c>
      <c r="I145" s="8">
        <f t="shared" ref="I145:I194" si="27">G145-(G145/100*H145)</f>
        <v>86.85</v>
      </c>
      <c r="J145" s="9">
        <f t="shared" ref="J145:J194" si="28">+F145*I145</f>
        <v>0</v>
      </c>
    </row>
    <row r="146" spans="1:10" x14ac:dyDescent="0.3">
      <c r="A146" s="89"/>
      <c r="B146" s="142"/>
      <c r="C146" s="79"/>
      <c r="D146" s="111"/>
      <c r="E146" s="112"/>
      <c r="F146" s="113"/>
      <c r="G146" s="86"/>
      <c r="H146" s="114"/>
      <c r="I146" s="5"/>
      <c r="J146" s="115"/>
    </row>
    <row r="147" spans="1:10" x14ac:dyDescent="0.3">
      <c r="A147" s="90"/>
      <c r="B147" s="141"/>
      <c r="C147" s="136"/>
      <c r="D147" s="39"/>
      <c r="E147" s="67"/>
      <c r="F147" s="44"/>
      <c r="G147" s="40"/>
      <c r="H147" s="41"/>
      <c r="I147" s="4"/>
      <c r="J147" s="116"/>
    </row>
    <row r="148" spans="1:10" x14ac:dyDescent="0.3">
      <c r="A148" s="90"/>
      <c r="B148" s="141"/>
      <c r="C148" s="136"/>
      <c r="D148" s="39"/>
      <c r="E148" s="67"/>
      <c r="F148" s="44"/>
      <c r="G148" s="40"/>
      <c r="H148" s="41"/>
      <c r="I148" s="4"/>
      <c r="J148" s="116"/>
    </row>
    <row r="149" spans="1:10" x14ac:dyDescent="0.3">
      <c r="A149" s="91"/>
      <c r="B149" s="150"/>
      <c r="C149" s="80"/>
      <c r="D149" s="118"/>
      <c r="E149" s="119"/>
      <c r="F149" s="120"/>
      <c r="G149" s="87"/>
      <c r="H149" s="121"/>
      <c r="I149" s="122"/>
      <c r="J149" s="123"/>
    </row>
    <row r="150" spans="1:10" x14ac:dyDescent="0.3">
      <c r="A150" s="156" t="s">
        <v>114</v>
      </c>
      <c r="B150" s="7" t="s">
        <v>106</v>
      </c>
      <c r="C150" s="52" t="s">
        <v>204</v>
      </c>
      <c r="D150" s="18">
        <v>1</v>
      </c>
      <c r="E150" s="19">
        <v>0</v>
      </c>
      <c r="F150" s="20">
        <f t="shared" si="26"/>
        <v>0</v>
      </c>
      <c r="G150" s="88">
        <v>75.099999999999994</v>
      </c>
      <c r="H150" s="55">
        <f>H9</f>
        <v>0</v>
      </c>
      <c r="I150" s="8">
        <f t="shared" si="27"/>
        <v>75.099999999999994</v>
      </c>
      <c r="J150" s="9">
        <f t="shared" si="28"/>
        <v>0</v>
      </c>
    </row>
    <row r="151" spans="1:10" x14ac:dyDescent="0.3">
      <c r="A151" s="157"/>
      <c r="B151" s="2"/>
      <c r="C151" s="110"/>
      <c r="D151" s="111"/>
      <c r="E151" s="112"/>
      <c r="F151" s="113"/>
      <c r="G151" s="94"/>
      <c r="H151" s="114"/>
      <c r="I151" s="5"/>
      <c r="J151" s="115"/>
    </row>
    <row r="152" spans="1:10" x14ac:dyDescent="0.3">
      <c r="A152" s="158"/>
      <c r="B152" s="27"/>
      <c r="C152" s="66"/>
      <c r="D152" s="39"/>
      <c r="E152" s="67"/>
      <c r="F152" s="44"/>
      <c r="G152" s="124"/>
      <c r="H152" s="41"/>
      <c r="I152" s="4"/>
      <c r="J152" s="116"/>
    </row>
    <row r="153" spans="1:10" x14ac:dyDescent="0.3">
      <c r="A153" s="158"/>
      <c r="B153" s="27"/>
      <c r="C153" s="66"/>
      <c r="D153" s="39"/>
      <c r="E153" s="67"/>
      <c r="F153" s="44"/>
      <c r="G153" s="124"/>
      <c r="H153" s="41"/>
      <c r="I153" s="4"/>
      <c r="J153" s="116"/>
    </row>
    <row r="154" spans="1:10" x14ac:dyDescent="0.3">
      <c r="A154" s="90"/>
      <c r="B154" s="27"/>
      <c r="C154" s="27"/>
      <c r="D154" s="39"/>
      <c r="E154" s="67"/>
      <c r="F154" s="44"/>
      <c r="G154" s="124"/>
      <c r="H154" s="41"/>
      <c r="I154" s="4"/>
      <c r="J154" s="116"/>
    </row>
    <row r="155" spans="1:10" x14ac:dyDescent="0.3">
      <c r="A155" s="91"/>
      <c r="B155" s="92"/>
      <c r="C155" s="92"/>
      <c r="D155" s="118"/>
      <c r="E155" s="119"/>
      <c r="F155" s="120"/>
      <c r="G155" s="95"/>
      <c r="H155" s="121"/>
      <c r="I155" s="122"/>
      <c r="J155" s="123"/>
    </row>
    <row r="156" spans="1:10" x14ac:dyDescent="0.3">
      <c r="A156" s="7" t="s">
        <v>115</v>
      </c>
      <c r="B156" s="70" t="s">
        <v>106</v>
      </c>
      <c r="C156" s="70" t="s">
        <v>205</v>
      </c>
      <c r="D156" s="18">
        <v>1</v>
      </c>
      <c r="E156" s="19">
        <v>0</v>
      </c>
      <c r="F156" s="20">
        <f t="shared" si="26"/>
        <v>0</v>
      </c>
      <c r="G156" s="84">
        <v>75.2</v>
      </c>
      <c r="H156" s="55">
        <f>H9</f>
        <v>0</v>
      </c>
      <c r="I156" s="8">
        <f t="shared" si="27"/>
        <v>75.2</v>
      </c>
      <c r="J156" s="9">
        <f t="shared" si="28"/>
        <v>0</v>
      </c>
    </row>
    <row r="157" spans="1:10" x14ac:dyDescent="0.3">
      <c r="B157" s="89"/>
      <c r="C157" s="2"/>
      <c r="D157" s="111"/>
      <c r="E157" s="112"/>
      <c r="F157" s="113"/>
      <c r="G157" s="94"/>
      <c r="H157" s="114"/>
      <c r="I157" s="5"/>
      <c r="J157" s="115"/>
    </row>
    <row r="158" spans="1:10" x14ac:dyDescent="0.3">
      <c r="A158" s="77"/>
      <c r="B158" s="90"/>
      <c r="C158" s="27"/>
      <c r="D158" s="39"/>
      <c r="E158" s="67"/>
      <c r="F158" s="44"/>
      <c r="G158" s="124"/>
      <c r="H158" s="41"/>
      <c r="I158" s="4"/>
      <c r="J158" s="116"/>
    </row>
    <row r="159" spans="1:10" x14ac:dyDescent="0.3">
      <c r="A159" s="77"/>
      <c r="B159" s="90"/>
      <c r="C159" s="27"/>
      <c r="D159" s="39"/>
      <c r="E159" s="67"/>
      <c r="F159" s="44"/>
      <c r="G159" s="124"/>
      <c r="H159" s="41"/>
      <c r="I159" s="4"/>
      <c r="J159" s="116"/>
    </row>
    <row r="160" spans="1:10" x14ac:dyDescent="0.3">
      <c r="A160" s="73"/>
      <c r="B160" s="90"/>
      <c r="C160" s="27"/>
      <c r="D160" s="39"/>
      <c r="E160" s="67"/>
      <c r="F160" s="44"/>
      <c r="G160" s="124"/>
      <c r="H160" s="41"/>
      <c r="I160" s="4"/>
      <c r="J160" s="116"/>
    </row>
    <row r="161" spans="1:10" x14ac:dyDescent="0.3">
      <c r="A161" s="7" t="s">
        <v>116</v>
      </c>
      <c r="B161" s="17" t="s">
        <v>106</v>
      </c>
      <c r="C161" s="17" t="s">
        <v>206</v>
      </c>
      <c r="D161" s="18">
        <v>1</v>
      </c>
      <c r="E161" s="19">
        <v>0</v>
      </c>
      <c r="F161" s="20">
        <f t="shared" si="26"/>
        <v>0</v>
      </c>
      <c r="G161" s="38">
        <v>68.2</v>
      </c>
      <c r="H161" s="22">
        <f>H9</f>
        <v>0</v>
      </c>
      <c r="I161" s="8">
        <f t="shared" si="27"/>
        <v>68.2</v>
      </c>
      <c r="J161" s="9">
        <f t="shared" si="28"/>
        <v>0</v>
      </c>
    </row>
    <row r="162" spans="1:10" x14ac:dyDescent="0.3">
      <c r="A162" s="89"/>
      <c r="B162" s="142"/>
      <c r="C162" s="142"/>
      <c r="D162" s="111"/>
      <c r="E162" s="112"/>
      <c r="F162" s="113"/>
      <c r="G162" s="86"/>
      <c r="H162" s="114"/>
      <c r="I162" s="5"/>
      <c r="J162" s="115"/>
    </row>
    <row r="163" spans="1:10" x14ac:dyDescent="0.3">
      <c r="A163" s="90"/>
      <c r="B163" s="141"/>
      <c r="C163" s="141"/>
      <c r="D163" s="39"/>
      <c r="E163" s="67"/>
      <c r="F163" s="44"/>
      <c r="G163" s="40"/>
      <c r="H163" s="41"/>
      <c r="I163" s="4"/>
      <c r="J163" s="116"/>
    </row>
    <row r="164" spans="1:10" x14ac:dyDescent="0.3">
      <c r="A164" s="90"/>
      <c r="B164" s="141"/>
      <c r="C164" s="141"/>
      <c r="D164" s="39"/>
      <c r="E164" s="67"/>
      <c r="F164" s="44"/>
      <c r="G164" s="40"/>
      <c r="H164" s="41"/>
      <c r="I164" s="4"/>
      <c r="J164" s="116"/>
    </row>
    <row r="165" spans="1:10" x14ac:dyDescent="0.3">
      <c r="A165" s="91"/>
      <c r="B165" s="150"/>
      <c r="C165" s="150"/>
      <c r="D165" s="118"/>
      <c r="E165" s="119"/>
      <c r="F165" s="120"/>
      <c r="G165" s="87"/>
      <c r="H165" s="121"/>
      <c r="I165" s="122"/>
      <c r="J165" s="123"/>
    </row>
    <row r="166" spans="1:10" x14ac:dyDescent="0.3">
      <c r="A166" s="91"/>
      <c r="B166" s="150"/>
      <c r="C166" s="150"/>
      <c r="D166" s="118"/>
      <c r="E166" s="119"/>
      <c r="F166" s="120"/>
      <c r="G166" s="87"/>
      <c r="H166" s="121"/>
      <c r="I166" s="122"/>
      <c r="J166" s="123"/>
    </row>
    <row r="167" spans="1:10" x14ac:dyDescent="0.3">
      <c r="A167" s="58" t="s">
        <v>142</v>
      </c>
      <c r="B167" s="59"/>
      <c r="C167" s="59"/>
      <c r="D167" s="60"/>
      <c r="E167" s="61"/>
      <c r="F167" s="62"/>
      <c r="G167" s="63"/>
      <c r="H167" s="64"/>
      <c r="I167" s="63"/>
      <c r="J167" s="65"/>
    </row>
    <row r="168" spans="1:10" x14ac:dyDescent="0.3">
      <c r="A168" s="156" t="s">
        <v>117</v>
      </c>
      <c r="B168" s="7" t="s">
        <v>118</v>
      </c>
      <c r="C168" s="162" t="s">
        <v>207</v>
      </c>
      <c r="D168" s="18"/>
      <c r="E168" s="19"/>
      <c r="F168" s="20"/>
      <c r="G168" s="96"/>
      <c r="H168" s="55"/>
      <c r="I168" s="8"/>
      <c r="J168" s="9"/>
    </row>
    <row r="169" spans="1:10" x14ac:dyDescent="0.3">
      <c r="A169" s="157"/>
      <c r="B169" s="2"/>
      <c r="C169" s="110"/>
      <c r="D169" s="111"/>
      <c r="E169" s="112"/>
      <c r="F169" s="113"/>
      <c r="G169" s="94"/>
      <c r="H169" s="114"/>
      <c r="I169" s="5"/>
      <c r="J169" s="115"/>
    </row>
    <row r="170" spans="1:10" x14ac:dyDescent="0.3">
      <c r="A170" s="158"/>
      <c r="B170" s="27"/>
      <c r="C170" s="66"/>
      <c r="D170" s="39"/>
      <c r="E170" s="67"/>
      <c r="F170" s="44"/>
      <c r="G170" s="124"/>
      <c r="H170" s="41"/>
      <c r="I170" s="4"/>
      <c r="J170" s="116"/>
    </row>
    <row r="171" spans="1:10" x14ac:dyDescent="0.3">
      <c r="A171" s="158"/>
      <c r="B171" s="27"/>
      <c r="C171" s="66"/>
      <c r="D171" s="39"/>
      <c r="E171" s="67"/>
      <c r="F171" s="44"/>
      <c r="G171" s="124"/>
      <c r="H171" s="41"/>
      <c r="I171" s="4"/>
      <c r="J171" s="116"/>
    </row>
    <row r="172" spans="1:10" x14ac:dyDescent="0.3">
      <c r="A172" s="91"/>
      <c r="B172" s="92"/>
      <c r="C172" s="92"/>
      <c r="D172" s="118"/>
      <c r="E172" s="119"/>
      <c r="F172" s="120"/>
      <c r="G172" s="95"/>
      <c r="H172" s="121"/>
      <c r="I172" s="122"/>
      <c r="J172" s="123"/>
    </row>
    <row r="173" spans="1:10" x14ac:dyDescent="0.3">
      <c r="A173" s="7" t="s">
        <v>119</v>
      </c>
      <c r="B173" s="7" t="s">
        <v>13</v>
      </c>
      <c r="C173" s="162" t="s">
        <v>207</v>
      </c>
      <c r="D173" s="18"/>
      <c r="E173" s="19"/>
      <c r="F173" s="20"/>
      <c r="G173" s="38"/>
      <c r="H173" s="55"/>
      <c r="I173" s="8"/>
      <c r="J173" s="9"/>
    </row>
    <row r="174" spans="1:10" x14ac:dyDescent="0.3">
      <c r="A174" s="89"/>
      <c r="B174" s="2"/>
      <c r="C174" s="2"/>
      <c r="D174" s="111"/>
      <c r="E174" s="112"/>
      <c r="F174" s="113"/>
      <c r="G174" s="94"/>
      <c r="H174" s="114"/>
      <c r="I174" s="5"/>
      <c r="J174" s="115"/>
    </row>
    <row r="175" spans="1:10" x14ac:dyDescent="0.3">
      <c r="A175" s="90"/>
      <c r="B175" s="27"/>
      <c r="C175" s="27"/>
      <c r="D175" s="39"/>
      <c r="E175" s="67"/>
      <c r="F175" s="44"/>
      <c r="G175" s="124"/>
      <c r="H175" s="41"/>
      <c r="I175" s="4"/>
      <c r="J175" s="116"/>
    </row>
    <row r="176" spans="1:10" x14ac:dyDescent="0.3">
      <c r="A176" s="90"/>
      <c r="B176" s="27"/>
      <c r="C176" s="27"/>
      <c r="D176" s="39"/>
      <c r="E176" s="67"/>
      <c r="F176" s="44"/>
      <c r="G176" s="124"/>
      <c r="H176" s="41"/>
      <c r="I176" s="4"/>
      <c r="J176" s="116"/>
    </row>
    <row r="177" spans="1:10" x14ac:dyDescent="0.3">
      <c r="A177" s="91"/>
      <c r="B177" s="92"/>
      <c r="C177" s="92"/>
      <c r="D177" s="118"/>
      <c r="E177" s="119"/>
      <c r="F177" s="120"/>
      <c r="G177" s="95"/>
      <c r="H177" s="121"/>
      <c r="I177" s="122"/>
      <c r="J177" s="123"/>
    </row>
    <row r="178" spans="1:10" x14ac:dyDescent="0.3">
      <c r="A178" s="70" t="s">
        <v>14</v>
      </c>
      <c r="B178" s="70"/>
      <c r="C178" s="162" t="s">
        <v>207</v>
      </c>
      <c r="D178" s="102"/>
      <c r="E178" s="103"/>
      <c r="F178" s="104"/>
      <c r="G178" s="84"/>
      <c r="H178" s="97"/>
      <c r="I178" s="98"/>
      <c r="J178" s="99"/>
    </row>
    <row r="179" spans="1:10" x14ac:dyDescent="0.3">
      <c r="A179" s="89"/>
      <c r="B179" s="2"/>
      <c r="C179" s="2"/>
      <c r="D179" s="111"/>
      <c r="E179" s="112"/>
      <c r="F179" s="113"/>
      <c r="G179" s="94"/>
      <c r="H179" s="114"/>
      <c r="I179" s="5"/>
      <c r="J179" s="115"/>
    </row>
    <row r="180" spans="1:10" x14ac:dyDescent="0.3">
      <c r="A180" s="90"/>
      <c r="B180" s="27"/>
      <c r="C180" s="27"/>
      <c r="D180" s="39"/>
      <c r="E180" s="67"/>
      <c r="F180" s="44"/>
      <c r="G180" s="124"/>
      <c r="H180" s="41"/>
      <c r="I180" s="4"/>
      <c r="J180" s="116"/>
    </row>
    <row r="181" spans="1:10" x14ac:dyDescent="0.3">
      <c r="A181" s="91"/>
      <c r="B181" s="92"/>
      <c r="C181" s="92"/>
      <c r="D181" s="118"/>
      <c r="E181" s="119"/>
      <c r="F181" s="120"/>
      <c r="G181" s="95"/>
      <c r="H181" s="121"/>
      <c r="I181" s="122"/>
      <c r="J181" s="123"/>
    </row>
    <row r="182" spans="1:10" x14ac:dyDescent="0.3">
      <c r="A182" s="58" t="s">
        <v>143</v>
      </c>
      <c r="B182" s="59"/>
      <c r="C182" s="59"/>
      <c r="D182" s="60"/>
      <c r="E182" s="61"/>
      <c r="F182" s="62"/>
      <c r="G182" s="63"/>
      <c r="H182" s="64"/>
      <c r="I182" s="63"/>
      <c r="J182" s="65"/>
    </row>
    <row r="183" spans="1:10" x14ac:dyDescent="0.3">
      <c r="A183" s="24" t="s">
        <v>121</v>
      </c>
      <c r="B183" s="24" t="s">
        <v>146</v>
      </c>
      <c r="C183" s="24" t="s">
        <v>208</v>
      </c>
      <c r="D183" s="18">
        <v>1</v>
      </c>
      <c r="E183" s="19">
        <v>0</v>
      </c>
      <c r="F183" s="20">
        <f t="shared" si="26"/>
        <v>0</v>
      </c>
      <c r="G183" s="38">
        <v>23.4</v>
      </c>
      <c r="H183" s="55">
        <f>H9</f>
        <v>0</v>
      </c>
      <c r="I183" s="8">
        <f t="shared" si="27"/>
        <v>23.4</v>
      </c>
      <c r="J183" s="9">
        <f t="shared" si="28"/>
        <v>0</v>
      </c>
    </row>
    <row r="184" spans="1:10" x14ac:dyDescent="0.3">
      <c r="A184" s="130"/>
      <c r="B184" s="24" t="s">
        <v>147</v>
      </c>
      <c r="C184" s="24" t="s">
        <v>209</v>
      </c>
      <c r="D184" s="18">
        <v>1</v>
      </c>
      <c r="E184" s="19">
        <v>0</v>
      </c>
      <c r="F184" s="20">
        <f t="shared" si="26"/>
        <v>0</v>
      </c>
      <c r="G184" s="38">
        <v>23.4</v>
      </c>
      <c r="H184" s="55">
        <f>H9</f>
        <v>0</v>
      </c>
      <c r="I184" s="8">
        <f t="shared" si="27"/>
        <v>23.4</v>
      </c>
      <c r="J184" s="9">
        <f t="shared" si="28"/>
        <v>0</v>
      </c>
    </row>
    <row r="185" spans="1:10" x14ac:dyDescent="0.3">
      <c r="A185" s="131"/>
      <c r="B185" s="125"/>
      <c r="C185" s="126"/>
      <c r="D185" s="39"/>
      <c r="E185" s="67"/>
      <c r="F185" s="44"/>
      <c r="G185" s="40"/>
      <c r="H185" s="41"/>
      <c r="I185" s="4"/>
      <c r="J185" s="116"/>
    </row>
    <row r="186" spans="1:10" x14ac:dyDescent="0.3">
      <c r="A186" s="132"/>
      <c r="B186" s="127"/>
      <c r="C186" s="128"/>
      <c r="D186" s="39"/>
      <c r="E186" s="67"/>
      <c r="F186" s="44"/>
      <c r="G186" s="129"/>
      <c r="H186" s="41"/>
      <c r="I186" s="4"/>
      <c r="J186" s="116"/>
    </row>
    <row r="187" spans="1:10" x14ac:dyDescent="0.3">
      <c r="A187" s="73"/>
      <c r="B187" s="91"/>
      <c r="C187" s="92"/>
      <c r="D187" s="118"/>
      <c r="E187" s="119"/>
      <c r="F187" s="120"/>
      <c r="G187" s="95"/>
      <c r="H187" s="121"/>
      <c r="I187" s="122"/>
      <c r="J187" s="123"/>
    </row>
    <row r="188" spans="1:10" x14ac:dyDescent="0.3">
      <c r="A188" s="7" t="s">
        <v>122</v>
      </c>
      <c r="B188" s="7" t="s">
        <v>146</v>
      </c>
      <c r="C188" s="7" t="s">
        <v>148</v>
      </c>
      <c r="D188" s="18">
        <v>1</v>
      </c>
      <c r="E188" s="19">
        <v>0</v>
      </c>
      <c r="F188" s="20">
        <f t="shared" si="26"/>
        <v>0</v>
      </c>
      <c r="G188" s="38">
        <v>66.150000000000006</v>
      </c>
      <c r="H188" s="55">
        <f>H9</f>
        <v>0</v>
      </c>
      <c r="I188" s="8">
        <f t="shared" si="27"/>
        <v>66.150000000000006</v>
      </c>
      <c r="J188" s="9">
        <f t="shared" si="28"/>
        <v>0</v>
      </c>
    </row>
    <row r="189" spans="1:10" x14ac:dyDescent="0.3">
      <c r="A189" s="89"/>
      <c r="B189" s="7" t="s">
        <v>147</v>
      </c>
      <c r="C189" s="7" t="s">
        <v>149</v>
      </c>
      <c r="D189" s="18">
        <v>1</v>
      </c>
      <c r="E189" s="19">
        <v>0</v>
      </c>
      <c r="F189" s="20">
        <f t="shared" si="26"/>
        <v>0</v>
      </c>
      <c r="G189" s="38">
        <v>66.150000000000006</v>
      </c>
      <c r="H189" s="55">
        <f>H9</f>
        <v>0</v>
      </c>
      <c r="I189" s="8">
        <f t="shared" si="27"/>
        <v>66.150000000000006</v>
      </c>
      <c r="J189" s="9">
        <f t="shared" si="28"/>
        <v>0</v>
      </c>
    </row>
    <row r="190" spans="1:10" x14ac:dyDescent="0.3">
      <c r="A190" s="90"/>
      <c r="B190" s="27"/>
      <c r="C190" s="27"/>
      <c r="D190" s="39"/>
      <c r="E190" s="67"/>
      <c r="F190" s="44"/>
      <c r="G190" s="40"/>
      <c r="H190" s="41"/>
      <c r="I190" s="4"/>
      <c r="J190" s="116"/>
    </row>
    <row r="191" spans="1:10" x14ac:dyDescent="0.3">
      <c r="A191" s="90"/>
      <c r="B191" s="27"/>
      <c r="C191" s="27"/>
      <c r="D191" s="39"/>
      <c r="E191" s="67"/>
      <c r="F191" s="44"/>
      <c r="G191" s="40"/>
      <c r="H191" s="41"/>
      <c r="I191" s="4"/>
      <c r="J191" s="116"/>
    </row>
    <row r="192" spans="1:10" x14ac:dyDescent="0.3">
      <c r="A192" s="91"/>
      <c r="B192" s="92"/>
      <c r="C192" s="92"/>
      <c r="D192" s="118"/>
      <c r="E192" s="119"/>
      <c r="F192" s="120"/>
      <c r="G192" s="87"/>
      <c r="H192" s="121"/>
      <c r="I192" s="122"/>
      <c r="J192" s="123"/>
    </row>
    <row r="193" spans="1:10" x14ac:dyDescent="0.3">
      <c r="A193" s="7" t="s">
        <v>124</v>
      </c>
      <c r="B193" s="7" t="s">
        <v>126</v>
      </c>
      <c r="C193" s="7" t="s">
        <v>123</v>
      </c>
      <c r="D193" s="18">
        <v>1</v>
      </c>
      <c r="E193" s="19">
        <v>0</v>
      </c>
      <c r="F193" s="20">
        <f t="shared" si="26"/>
        <v>0</v>
      </c>
      <c r="G193" s="38">
        <v>36.4</v>
      </c>
      <c r="H193" s="55">
        <f>H9</f>
        <v>0</v>
      </c>
      <c r="I193" s="8">
        <f t="shared" si="27"/>
        <v>36.4</v>
      </c>
      <c r="J193" s="9">
        <f t="shared" si="28"/>
        <v>0</v>
      </c>
    </row>
    <row r="194" spans="1:10" x14ac:dyDescent="0.3">
      <c r="A194" s="7" t="s">
        <v>125</v>
      </c>
      <c r="B194" s="7" t="s">
        <v>127</v>
      </c>
      <c r="C194" s="7" t="s">
        <v>128</v>
      </c>
      <c r="D194" s="18">
        <v>1</v>
      </c>
      <c r="E194" s="19">
        <v>0</v>
      </c>
      <c r="F194" s="20">
        <f t="shared" si="26"/>
        <v>0</v>
      </c>
      <c r="G194" s="38">
        <v>46.1</v>
      </c>
      <c r="H194" s="55">
        <f>H9</f>
        <v>0</v>
      </c>
      <c r="I194" s="8">
        <f t="shared" si="27"/>
        <v>46.1</v>
      </c>
      <c r="J194" s="9">
        <f t="shared" si="28"/>
        <v>0</v>
      </c>
    </row>
    <row r="195" spans="1:10" x14ac:dyDescent="0.3">
      <c r="A195" s="70"/>
      <c r="B195" s="89"/>
      <c r="C195" s="2"/>
      <c r="D195" s="111"/>
      <c r="E195" s="112"/>
      <c r="F195" s="113"/>
      <c r="G195" s="94"/>
      <c r="H195" s="114"/>
      <c r="I195" s="5"/>
      <c r="J195" s="115"/>
    </row>
    <row r="196" spans="1:10" x14ac:dyDescent="0.3">
      <c r="A196" s="77"/>
      <c r="B196" s="90"/>
      <c r="C196" s="27"/>
      <c r="D196" s="39"/>
      <c r="E196" s="67"/>
      <c r="F196" s="44"/>
      <c r="G196" s="124"/>
      <c r="H196" s="41"/>
      <c r="I196" s="4"/>
      <c r="J196" s="116"/>
    </row>
    <row r="197" spans="1:10" x14ac:dyDescent="0.3">
      <c r="A197" s="77"/>
      <c r="B197" s="90"/>
      <c r="C197" s="27"/>
      <c r="D197" s="39"/>
      <c r="E197" s="67"/>
      <c r="F197" s="44"/>
      <c r="G197" s="124"/>
      <c r="H197" s="41"/>
      <c r="I197" s="4"/>
      <c r="J197" s="116"/>
    </row>
    <row r="198" spans="1:10" x14ac:dyDescent="0.3">
      <c r="A198" s="77"/>
      <c r="B198" s="90"/>
      <c r="C198" s="27"/>
      <c r="D198" s="39"/>
      <c r="E198" s="67"/>
      <c r="F198" s="44"/>
      <c r="G198" s="124"/>
      <c r="H198" s="41"/>
      <c r="I198" s="4"/>
      <c r="J198" s="116"/>
    </row>
    <row r="199" spans="1:10" x14ac:dyDescent="0.3">
      <c r="A199" s="58" t="s">
        <v>144</v>
      </c>
      <c r="B199" s="59"/>
      <c r="C199" s="59"/>
      <c r="D199" s="60"/>
      <c r="E199" s="61"/>
      <c r="F199" s="62"/>
      <c r="G199" s="63"/>
      <c r="H199" s="64"/>
      <c r="I199" s="63"/>
      <c r="J199" s="65"/>
    </row>
    <row r="200" spans="1:10" x14ac:dyDescent="0.3">
      <c r="A200" s="7" t="s">
        <v>211</v>
      </c>
      <c r="B200" s="7"/>
      <c r="C200" s="7" t="s">
        <v>210</v>
      </c>
      <c r="D200" s="18">
        <v>1</v>
      </c>
      <c r="E200" s="19">
        <v>0</v>
      </c>
      <c r="F200" s="20">
        <f t="shared" ref="F200" si="29">PRODUCT(D200:E200)</f>
        <v>0</v>
      </c>
      <c r="G200" s="38">
        <v>27.8</v>
      </c>
      <c r="H200" s="55">
        <f>H12</f>
        <v>0</v>
      </c>
      <c r="I200" s="8">
        <f t="shared" ref="I200" si="30">G200-(G200/100*H200)</f>
        <v>27.8</v>
      </c>
      <c r="J200" s="9">
        <f t="shared" ref="J200" si="31">+F200*I200</f>
        <v>0</v>
      </c>
    </row>
    <row r="201" spans="1:10" x14ac:dyDescent="0.3">
      <c r="A201" s="89"/>
      <c r="B201" s="2"/>
      <c r="C201" s="2"/>
      <c r="D201" s="111"/>
      <c r="E201" s="112"/>
      <c r="F201" s="113"/>
      <c r="G201" s="86"/>
      <c r="H201" s="114"/>
      <c r="I201" s="5"/>
      <c r="J201" s="115"/>
    </row>
    <row r="202" spans="1:10" x14ac:dyDescent="0.3">
      <c r="A202" s="90"/>
      <c r="B202" s="27"/>
      <c r="C202" s="66"/>
      <c r="D202" s="39"/>
      <c r="E202" s="67"/>
      <c r="F202" s="44"/>
      <c r="G202" s="40"/>
      <c r="H202" s="41"/>
      <c r="I202" s="4"/>
      <c r="J202" s="116"/>
    </row>
    <row r="203" spans="1:10" x14ac:dyDescent="0.3">
      <c r="A203" s="90"/>
      <c r="B203" s="27"/>
      <c r="C203" s="66"/>
      <c r="D203" s="39"/>
      <c r="E203" s="67"/>
      <c r="F203" s="44"/>
      <c r="G203" s="40"/>
      <c r="H203" s="41"/>
      <c r="I203" s="4"/>
      <c r="J203" s="116"/>
    </row>
    <row r="204" spans="1:10" x14ac:dyDescent="0.3">
      <c r="A204" s="91"/>
      <c r="B204" s="92"/>
      <c r="C204" s="92"/>
      <c r="D204" s="118"/>
      <c r="E204" s="119"/>
      <c r="F204" s="120"/>
      <c r="G204" s="95"/>
      <c r="H204" s="121"/>
      <c r="I204" s="122"/>
      <c r="J204" s="123"/>
    </row>
    <row r="205" spans="1:10" x14ac:dyDescent="0.3">
      <c r="A205" s="7" t="s">
        <v>129</v>
      </c>
      <c r="B205" s="17"/>
      <c r="C205" s="93" t="s">
        <v>225</v>
      </c>
      <c r="D205" s="18">
        <v>1</v>
      </c>
      <c r="E205" s="19">
        <v>0</v>
      </c>
      <c r="F205" s="20">
        <f t="shared" ref="F205" si="32">PRODUCT(D205:E205)</f>
        <v>0</v>
      </c>
      <c r="G205" s="38">
        <v>10.3</v>
      </c>
      <c r="H205" s="55">
        <f>H9</f>
        <v>0</v>
      </c>
      <c r="I205" s="8">
        <f t="shared" ref="I205" si="33">G205-(G205/100*H205)</f>
        <v>10.3</v>
      </c>
      <c r="J205" s="9">
        <f t="shared" ref="J205" si="34">+F205*I205</f>
        <v>0</v>
      </c>
    </row>
    <row r="206" spans="1:10" x14ac:dyDescent="0.3">
      <c r="A206" s="89"/>
      <c r="B206" s="142"/>
      <c r="C206" s="133"/>
      <c r="D206" s="111"/>
      <c r="E206" s="112"/>
      <c r="F206" s="113"/>
      <c r="G206" s="86"/>
      <c r="H206" s="114"/>
      <c r="I206" s="5"/>
      <c r="J206" s="115"/>
    </row>
    <row r="207" spans="1:10" x14ac:dyDescent="0.3">
      <c r="A207" s="90"/>
      <c r="B207" s="141"/>
      <c r="C207" s="136"/>
      <c r="D207" s="39"/>
      <c r="E207" s="67"/>
      <c r="F207" s="44"/>
      <c r="G207" s="40"/>
      <c r="H207" s="41"/>
      <c r="I207" s="4"/>
      <c r="J207" s="116"/>
    </row>
    <row r="208" spans="1:10" x14ac:dyDescent="0.3">
      <c r="A208" s="90"/>
      <c r="B208" s="141"/>
      <c r="C208" s="136"/>
      <c r="D208" s="39"/>
      <c r="E208" s="67"/>
      <c r="F208" s="44"/>
      <c r="G208" s="40"/>
      <c r="H208" s="41"/>
      <c r="I208" s="4"/>
      <c r="J208" s="116"/>
    </row>
    <row r="209" spans="1:10" x14ac:dyDescent="0.3">
      <c r="A209" s="90"/>
      <c r="B209" s="141"/>
      <c r="C209" s="136"/>
      <c r="D209" s="39"/>
      <c r="E209" s="67"/>
      <c r="F209" s="44"/>
      <c r="G209" s="40"/>
      <c r="H209" s="41"/>
      <c r="I209" s="4"/>
      <c r="J209" s="116"/>
    </row>
    <row r="210" spans="1:10" x14ac:dyDescent="0.3">
      <c r="A210" s="91"/>
      <c r="B210" s="150"/>
      <c r="C210" s="80"/>
      <c r="D210" s="118"/>
      <c r="E210" s="119"/>
      <c r="F210" s="120"/>
      <c r="G210" s="87"/>
      <c r="H210" s="121"/>
      <c r="I210" s="122"/>
      <c r="J210" s="123"/>
    </row>
    <row r="211" spans="1:10" x14ac:dyDescent="0.3">
      <c r="A211" s="58" t="s">
        <v>145</v>
      </c>
      <c r="B211" s="59"/>
      <c r="C211" s="59"/>
      <c r="D211" s="60"/>
      <c r="E211" s="61"/>
      <c r="F211" s="62"/>
      <c r="G211" s="63"/>
      <c r="H211" s="64"/>
      <c r="I211" s="63"/>
      <c r="J211" s="65"/>
    </row>
    <row r="212" spans="1:10" x14ac:dyDescent="0.3">
      <c r="A212" s="7" t="s">
        <v>15</v>
      </c>
      <c r="B212" s="74"/>
      <c r="C212" s="133"/>
      <c r="D212" s="111"/>
      <c r="E212" s="112"/>
      <c r="F212" s="113"/>
      <c r="G212" s="86" t="s">
        <v>16</v>
      </c>
      <c r="H212" s="114"/>
      <c r="I212" s="5"/>
      <c r="J212" s="115"/>
    </row>
    <row r="213" spans="1:10" x14ac:dyDescent="0.3">
      <c r="A213" s="70"/>
      <c r="B213" s="134"/>
      <c r="C213" s="135"/>
      <c r="D213" s="39"/>
      <c r="E213" s="67"/>
      <c r="F213" s="44"/>
      <c r="G213" s="40"/>
      <c r="H213" s="41"/>
      <c r="I213" s="4"/>
      <c r="J213" s="116"/>
    </row>
    <row r="214" spans="1:10" x14ac:dyDescent="0.3">
      <c r="A214" s="77"/>
      <c r="B214" s="134"/>
      <c r="C214" s="136"/>
      <c r="D214" s="39"/>
      <c r="E214" s="67"/>
      <c r="F214" s="44"/>
      <c r="G214" s="40"/>
      <c r="H214" s="41"/>
      <c r="I214" s="4"/>
      <c r="J214" s="116"/>
    </row>
    <row r="215" spans="1:10" x14ac:dyDescent="0.3">
      <c r="A215" s="73"/>
      <c r="B215" s="75"/>
      <c r="C215" s="80"/>
      <c r="D215" s="118"/>
      <c r="E215" s="119"/>
      <c r="F215" s="120"/>
      <c r="G215" s="87"/>
      <c r="H215" s="121"/>
      <c r="I215" s="122"/>
      <c r="J215" s="123"/>
    </row>
    <row r="216" spans="1:10" x14ac:dyDescent="0.3">
      <c r="A216" s="7" t="s">
        <v>10</v>
      </c>
      <c r="B216" s="17" t="s">
        <v>17</v>
      </c>
      <c r="C216" s="93"/>
      <c r="D216" s="18">
        <v>1</v>
      </c>
      <c r="E216" s="19">
        <v>0</v>
      </c>
      <c r="F216" s="20">
        <f t="shared" ref="F216:F217" si="35">PRODUCT(D216:E216)</f>
        <v>0</v>
      </c>
      <c r="G216" s="38">
        <v>150</v>
      </c>
      <c r="H216" s="55"/>
      <c r="I216" s="8">
        <f t="shared" ref="I216:I217" si="36">G216-(G216/100*H216)</f>
        <v>150</v>
      </c>
      <c r="J216" s="9">
        <f t="shared" ref="J216:J217" si="37">+F216*I216</f>
        <v>0</v>
      </c>
    </row>
    <row r="217" spans="1:10" x14ac:dyDescent="0.3">
      <c r="B217" s="17" t="s">
        <v>21</v>
      </c>
      <c r="C217" s="93"/>
      <c r="D217" s="18">
        <v>1</v>
      </c>
      <c r="E217" s="19">
        <v>0</v>
      </c>
      <c r="F217" s="20">
        <f t="shared" si="35"/>
        <v>0</v>
      </c>
      <c r="G217" s="38">
        <v>35</v>
      </c>
      <c r="H217" s="55"/>
      <c r="I217" s="8">
        <f t="shared" si="36"/>
        <v>35</v>
      </c>
      <c r="J217" s="9">
        <f t="shared" si="37"/>
        <v>0</v>
      </c>
    </row>
    <row r="218" spans="1:10" x14ac:dyDescent="0.3">
      <c r="A218" s="77"/>
      <c r="B218" s="74"/>
      <c r="C218" s="79"/>
      <c r="D218" s="111"/>
      <c r="E218" s="112"/>
      <c r="F218" s="113"/>
      <c r="G218" s="86"/>
      <c r="H218" s="114"/>
      <c r="I218" s="5"/>
      <c r="J218" s="115"/>
    </row>
    <row r="219" spans="1:10" x14ac:dyDescent="0.3">
      <c r="A219" s="73"/>
      <c r="B219" s="75"/>
      <c r="C219" s="80"/>
      <c r="D219" s="118"/>
      <c r="E219" s="119"/>
      <c r="F219" s="120"/>
      <c r="G219" s="87"/>
      <c r="H219" s="121"/>
      <c r="I219" s="122"/>
      <c r="J219" s="123"/>
    </row>
    <row r="220" spans="1:10" x14ac:dyDescent="0.3">
      <c r="I220" s="137" t="s">
        <v>18</v>
      </c>
      <c r="J220" s="115">
        <f>SUM(J11:J219)</f>
        <v>0</v>
      </c>
    </row>
    <row r="221" spans="1:10" x14ac:dyDescent="0.3">
      <c r="I221" s="138" t="s">
        <v>19</v>
      </c>
      <c r="J221" s="116">
        <f>J220/100*19</f>
        <v>0</v>
      </c>
    </row>
    <row r="222" spans="1:10" x14ac:dyDescent="0.3">
      <c r="I222" s="139" t="s">
        <v>20</v>
      </c>
      <c r="J222" s="14">
        <f>J220+J221</f>
        <v>0</v>
      </c>
    </row>
  </sheetData>
  <phoneticPr fontId="7" type="noConversion"/>
  <dataValidations count="16">
    <dataValidation type="list" showDropDown="1" showInputMessage="1" showErrorMessage="1" sqref="A53" xr:uid="{00000000-0002-0000-0100-000000000000}">
      <formula1>"Endkappe 203"</formula1>
    </dataValidation>
    <dataValidation type="list" showDropDown="1" showInputMessage="1" showErrorMessage="1" sqref="C53" xr:uid="{00000000-0002-0000-0100-000001000000}">
      <formula1>"0-EC.RB.205.R"</formula1>
    </dataValidation>
    <dataValidation type="list" showDropDown="1" showInputMessage="1" showErrorMessage="1" sqref="A46" xr:uid="{00000000-0002-0000-0100-000002000000}">
      <formula1>"3M Bogenfirstkappe 203"</formula1>
    </dataValidation>
    <dataValidation type="list" showDropDown="1" showInputMessage="1" showErrorMessage="1" sqref="C46" xr:uid="{00000000-0002-0000-0100-000003000000}">
      <formula1>"0-3RB.205"</formula1>
    </dataValidation>
    <dataValidation type="list" showDropDown="1" showInputMessage="1" showErrorMessage="1" sqref="A40" xr:uid="{00000000-0002-0000-0100-000004000000}">
      <formula1>"1M Bogenfirstkappe 203"</formula1>
    </dataValidation>
    <dataValidation type="list" showDropDown="1" showInputMessage="1" showErrorMessage="1" sqref="C40" xr:uid="{00000000-0002-0000-0100-000005000000}">
      <formula1>"0-1RB.205"</formula1>
    </dataValidation>
    <dataValidation type="list" allowBlank="1" showInputMessage="1" showErrorMessage="1" sqref="B14:B15 B31 B21:B22 B28:B29 B38 B36" xr:uid="{00000000-0002-0000-0100-000006000000}">
      <formula1>"Schwarz granuliert"</formula1>
    </dataValidation>
    <dataValidation type="list" allowBlank="1" showInputMessage="1" showErrorMessage="1" sqref="B13 B20 B27 B34" xr:uid="{00000000-0002-0000-0100-000007000000}">
      <formula1>"Schiefer granuliert"</formula1>
    </dataValidation>
    <dataValidation type="list" allowBlank="1" showInputMessage="1" showErrorMessage="1" sqref="B33" xr:uid="{00000000-0002-0000-0100-000008000000}">
      <formula1>"GRAU MATT"</formula1>
    </dataValidation>
    <dataValidation type="list" showDropDown="1" showInputMessage="1" showErrorMessage="1" sqref="A55:A57 A41 C41:C45 A43:A45 C54:C57 C47:C52 A48:A52" xr:uid="{00000000-0002-0000-0100-000009000000}">
      <formula1>"Bogenfirstkappe Barrel 205"</formula1>
    </dataValidation>
    <dataValidation type="list" allowBlank="1" showInputMessage="1" showErrorMessage="1" sqref="A2:A4" xr:uid="{00000000-0002-0000-0100-00000A000000}">
      <formula1>"ANGEBOT,BESTELLUNG"</formula1>
    </dataValidation>
    <dataValidation type="list" allowBlank="1" showInputMessage="1" showErrorMessage="1" sqref="B16:B17 B23 B30 B37" xr:uid="{00000000-0002-0000-0100-00000B000000}">
      <formula1>"glänzend schwarz"</formula1>
    </dataValidation>
    <dataValidation type="list" allowBlank="1" showInputMessage="1" showErrorMessage="1" sqref="B11 B18 B25 B32" xr:uid="{00000000-0002-0000-0100-00000C000000}">
      <formula1>"schwarz matt"</formula1>
    </dataValidation>
    <dataValidation type="list" allowBlank="1" showInputMessage="1" showErrorMessage="1" sqref="B24" xr:uid="{00000000-0002-0000-0100-00000D000000}">
      <formula1>"GREENSTONE"</formula1>
    </dataValidation>
    <dataValidation type="list" allowBlank="1" showInputMessage="1" showErrorMessage="1" sqref="B12 B19 B26" xr:uid="{6D39D5F2-E09E-4530-9569-15B4CCDD5853}">
      <formula1>"ANTHRAZIT/GRAU MATT"</formula1>
    </dataValidation>
    <dataValidation type="list" allowBlank="1" showInputMessage="1" showErrorMessage="1" sqref="B35" xr:uid="{BAB82A5A-30C9-4941-A2A2-0A98480B9C0A}">
      <formula1>"Cafe/braun"</formula1>
    </dataValidation>
  </dataValidations>
  <pageMargins left="0.70866141732283472" right="0.70866141732283472" top="0.74803149606299213" bottom="0.74803149606299213" header="0.31496062992125984" footer="0.31496062992125984"/>
  <pageSetup paperSize="9" scale="7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46"/>
  <sheetViews>
    <sheetView workbookViewId="0">
      <pane ySplit="10" topLeftCell="A11" activePane="bottomLeft" state="frozen"/>
      <selection pane="bottomLeft" activeCell="B85" sqref="B85:J85"/>
    </sheetView>
  </sheetViews>
  <sheetFormatPr baseColWidth="10" defaultColWidth="11.44140625" defaultRowHeight="14.4" x14ac:dyDescent="0.3"/>
  <cols>
    <col min="1" max="1" width="31.6640625" customWidth="1"/>
    <col min="2" max="2" width="19.6640625" customWidth="1"/>
    <col min="3" max="3" width="21.6640625" customWidth="1"/>
    <col min="4" max="4" width="20" style="6" customWidth="1"/>
    <col min="5" max="5" width="16.88671875" style="11" customWidth="1"/>
    <col min="6" max="6" width="14" style="10" customWidth="1"/>
    <col min="7" max="7" width="13" style="3" customWidth="1"/>
    <col min="8" max="8" width="11.5546875" style="12"/>
    <col min="9" max="9" width="11.5546875" style="3"/>
    <col min="10" max="10" width="11.5546875" style="6"/>
  </cols>
  <sheetData>
    <row r="1" spans="1:10" x14ac:dyDescent="0.3">
      <c r="A1" s="27"/>
      <c r="B1" s="27"/>
      <c r="C1" s="27"/>
      <c r="D1" s="28"/>
      <c r="E1" s="29"/>
      <c r="F1" s="30"/>
      <c r="G1" s="4"/>
      <c r="H1" s="13"/>
      <c r="I1" s="4"/>
      <c r="J1" s="28"/>
    </row>
    <row r="2" spans="1:10" ht="25.8" x14ac:dyDescent="0.5">
      <c r="A2" s="31"/>
      <c r="B2" s="27"/>
      <c r="C2" s="27"/>
      <c r="D2" s="28"/>
      <c r="E2" s="29"/>
      <c r="F2" s="30"/>
      <c r="G2" s="4"/>
      <c r="H2" s="13"/>
      <c r="I2" s="4"/>
      <c r="J2" s="32"/>
    </row>
    <row r="3" spans="1:10" ht="25.8" x14ac:dyDescent="0.5">
      <c r="A3" s="31"/>
      <c r="B3" s="27"/>
      <c r="C3" s="27"/>
      <c r="D3" s="28"/>
      <c r="E3" s="29"/>
      <c r="F3" s="30"/>
      <c r="G3" s="4"/>
      <c r="H3" s="13"/>
      <c r="I3" s="4"/>
      <c r="J3" s="28"/>
    </row>
    <row r="4" spans="1:10" ht="25.8" x14ac:dyDescent="0.5">
      <c r="A4" s="31"/>
      <c r="B4" s="27"/>
      <c r="C4" s="27"/>
      <c r="D4" s="33"/>
      <c r="E4" s="29"/>
      <c r="F4" s="30"/>
      <c r="G4" s="34"/>
      <c r="H4" s="13"/>
      <c r="I4" s="4"/>
      <c r="J4" s="28"/>
    </row>
    <row r="5" spans="1:10" x14ac:dyDescent="0.3">
      <c r="A5" s="27"/>
      <c r="B5" s="27"/>
      <c r="C5" s="27"/>
      <c r="D5" s="35"/>
      <c r="E5" s="29"/>
      <c r="F5" s="27"/>
      <c r="G5" s="4"/>
      <c r="H5" s="13"/>
      <c r="I5" s="36"/>
      <c r="J5" s="28"/>
    </row>
    <row r="6" spans="1:10" x14ac:dyDescent="0.3">
      <c r="A6" s="27"/>
      <c r="B6" s="27"/>
      <c r="C6" s="27"/>
      <c r="D6" s="35"/>
      <c r="E6" s="29"/>
      <c r="F6" s="30"/>
      <c r="G6" s="4"/>
      <c r="H6" s="13"/>
      <c r="I6" s="4"/>
      <c r="J6" s="28"/>
    </row>
    <row r="7" spans="1:10" ht="15.6" x14ac:dyDescent="0.3">
      <c r="A7" s="23"/>
      <c r="B7" s="37"/>
      <c r="C7" s="27"/>
      <c r="D7" s="28"/>
      <c r="E7" s="29"/>
      <c r="F7" s="30"/>
      <c r="G7" s="4"/>
      <c r="H7" s="13"/>
      <c r="I7" s="4"/>
      <c r="J7" s="28"/>
    </row>
    <row r="8" spans="1:10" ht="15.6" x14ac:dyDescent="0.3">
      <c r="A8" s="23"/>
      <c r="B8" s="1"/>
    </row>
    <row r="9" spans="1:10" ht="15.6" x14ac:dyDescent="0.3">
      <c r="A9" s="23"/>
      <c r="B9" s="1"/>
      <c r="H9" s="161">
        <v>0</v>
      </c>
    </row>
    <row r="10" spans="1:10" ht="15" thickBot="1" x14ac:dyDescent="0.35">
      <c r="A10" s="45" t="s">
        <v>0</v>
      </c>
      <c r="B10" s="46" t="s">
        <v>1</v>
      </c>
      <c r="C10" s="46" t="s">
        <v>2</v>
      </c>
      <c r="D10" s="47" t="s">
        <v>5</v>
      </c>
      <c r="E10" s="140" t="s">
        <v>6</v>
      </c>
      <c r="F10" s="48" t="s">
        <v>7</v>
      </c>
      <c r="G10" s="49" t="s">
        <v>8</v>
      </c>
      <c r="H10" s="16" t="s">
        <v>9</v>
      </c>
      <c r="I10" s="49" t="s">
        <v>3</v>
      </c>
      <c r="J10" s="50" t="s">
        <v>4</v>
      </c>
    </row>
    <row r="11" spans="1:10" x14ac:dyDescent="0.3">
      <c r="A11" s="7" t="s">
        <v>168</v>
      </c>
      <c r="B11" s="17" t="s">
        <v>11</v>
      </c>
      <c r="C11" s="17" t="s">
        <v>226</v>
      </c>
      <c r="D11" s="18">
        <v>1.95</v>
      </c>
      <c r="E11" s="19">
        <v>0</v>
      </c>
      <c r="F11" s="20">
        <v>0</v>
      </c>
      <c r="G11" s="38">
        <v>15.2</v>
      </c>
      <c r="H11" s="22">
        <f>H9</f>
        <v>0</v>
      </c>
      <c r="I11" s="21">
        <f>G11-(G11/100*H11)</f>
        <v>15.2</v>
      </c>
      <c r="J11" s="18">
        <f t="shared" ref="J11:J75" si="0">+F11*I11</f>
        <v>0</v>
      </c>
    </row>
    <row r="12" spans="1:10" x14ac:dyDescent="0.3">
      <c r="A12" s="70"/>
      <c r="B12" s="24" t="s">
        <v>259</v>
      </c>
      <c r="C12" s="17" t="s">
        <v>167</v>
      </c>
      <c r="D12" s="18">
        <v>1.95</v>
      </c>
      <c r="E12" s="19">
        <v>0</v>
      </c>
      <c r="F12" s="20">
        <f t="shared" ref="F12:F71" si="1">ROUNDUP((D12*E12),0)</f>
        <v>0</v>
      </c>
      <c r="G12" s="38">
        <v>15.2</v>
      </c>
      <c r="H12" s="22">
        <f>H9</f>
        <v>0</v>
      </c>
      <c r="I12" s="26">
        <f>G12-(G12/100*H12)</f>
        <v>15.2</v>
      </c>
      <c r="J12" s="25">
        <f t="shared" si="0"/>
        <v>0</v>
      </c>
    </row>
    <row r="13" spans="1:10" x14ac:dyDescent="0.3">
      <c r="A13" s="77"/>
      <c r="B13" s="7" t="s">
        <v>260</v>
      </c>
      <c r="C13" s="7" t="s">
        <v>166</v>
      </c>
      <c r="D13" s="18">
        <v>1.95</v>
      </c>
      <c r="E13" s="19">
        <v>0</v>
      </c>
      <c r="F13" s="20">
        <f t="shared" si="1"/>
        <v>0</v>
      </c>
      <c r="G13" s="38">
        <v>15.2</v>
      </c>
      <c r="H13" s="22">
        <f>H9</f>
        <v>0</v>
      </c>
      <c r="I13" s="8">
        <f>G13-(G13/100*H13)</f>
        <v>15.2</v>
      </c>
      <c r="J13" s="9">
        <f t="shared" si="0"/>
        <v>0</v>
      </c>
    </row>
    <row r="14" spans="1:10" x14ac:dyDescent="0.3">
      <c r="A14" s="73"/>
      <c r="B14" s="7" t="s">
        <v>23</v>
      </c>
      <c r="C14" s="7" t="s">
        <v>165</v>
      </c>
      <c r="D14" s="18">
        <v>1.95</v>
      </c>
      <c r="E14" s="19">
        <v>0</v>
      </c>
      <c r="F14" s="20">
        <f t="shared" si="1"/>
        <v>0</v>
      </c>
      <c r="G14" s="38">
        <v>15.2</v>
      </c>
      <c r="H14" s="22">
        <f>H9</f>
        <v>0</v>
      </c>
      <c r="I14" s="8">
        <f t="shared" ref="I14:I75" si="2">G14-(G14/100*H14)</f>
        <v>15.2</v>
      </c>
      <c r="J14" s="9">
        <f t="shared" si="0"/>
        <v>0</v>
      </c>
    </row>
    <row r="15" spans="1:10" x14ac:dyDescent="0.3">
      <c r="A15" s="27"/>
      <c r="B15" s="27"/>
      <c r="C15" s="27"/>
      <c r="D15" s="39"/>
      <c r="E15" s="29"/>
      <c r="F15" s="29"/>
      <c r="G15" s="40"/>
      <c r="H15" s="41"/>
      <c r="I15" s="4"/>
      <c r="J15" s="28"/>
    </row>
    <row r="16" spans="1:10" x14ac:dyDescent="0.3">
      <c r="A16" s="180" t="s">
        <v>231</v>
      </c>
      <c r="B16" s="180"/>
      <c r="C16" s="27"/>
      <c r="D16" s="39"/>
      <c r="E16" s="29"/>
      <c r="F16" s="29"/>
      <c r="G16" s="40"/>
      <c r="H16" s="41"/>
      <c r="I16" s="4"/>
      <c r="J16" s="28"/>
    </row>
    <row r="17" spans="1:10" x14ac:dyDescent="0.3">
      <c r="A17" s="27"/>
      <c r="B17" s="27"/>
      <c r="C17" s="27"/>
      <c r="D17" s="39"/>
      <c r="E17" s="29"/>
      <c r="F17" s="29"/>
      <c r="G17" s="40"/>
      <c r="H17" s="41"/>
      <c r="I17" s="4"/>
      <c r="J17" s="28"/>
    </row>
    <row r="18" spans="1:10" x14ac:dyDescent="0.3">
      <c r="A18" s="17" t="s">
        <v>169</v>
      </c>
      <c r="B18" s="7" t="s">
        <v>170</v>
      </c>
      <c r="C18" s="42" t="s">
        <v>171</v>
      </c>
      <c r="D18" s="18">
        <v>1.95</v>
      </c>
      <c r="E18" s="19">
        <v>0</v>
      </c>
      <c r="F18" s="20">
        <f t="shared" si="1"/>
        <v>0</v>
      </c>
      <c r="G18" s="38">
        <v>15.2</v>
      </c>
      <c r="H18" s="22">
        <f>H9</f>
        <v>0</v>
      </c>
      <c r="I18" s="8">
        <f t="shared" si="2"/>
        <v>15.2</v>
      </c>
      <c r="J18" s="9">
        <f t="shared" si="0"/>
        <v>0</v>
      </c>
    </row>
    <row r="19" spans="1:10" x14ac:dyDescent="0.3">
      <c r="A19" s="71"/>
      <c r="B19" s="24" t="s">
        <v>172</v>
      </c>
      <c r="C19" s="7" t="s">
        <v>173</v>
      </c>
      <c r="D19" s="18">
        <v>1.95</v>
      </c>
      <c r="E19" s="19">
        <v>0</v>
      </c>
      <c r="F19" s="20">
        <f t="shared" si="1"/>
        <v>0</v>
      </c>
      <c r="G19" s="38">
        <v>15.2</v>
      </c>
      <c r="H19" s="22">
        <f>H9</f>
        <v>0</v>
      </c>
      <c r="I19" s="8">
        <f t="shared" si="2"/>
        <v>15.2</v>
      </c>
      <c r="J19" s="9">
        <f t="shared" si="0"/>
        <v>0</v>
      </c>
    </row>
    <row r="20" spans="1:10" x14ac:dyDescent="0.3">
      <c r="A20" s="105"/>
      <c r="B20" s="7" t="s">
        <v>146</v>
      </c>
      <c r="C20" s="7" t="s">
        <v>174</v>
      </c>
      <c r="D20" s="18">
        <v>1.95</v>
      </c>
      <c r="E20" s="19">
        <v>0</v>
      </c>
      <c r="F20" s="20">
        <f t="shared" si="1"/>
        <v>0</v>
      </c>
      <c r="G20" s="38">
        <v>15.2</v>
      </c>
      <c r="H20" s="22">
        <f>H9</f>
        <v>0</v>
      </c>
      <c r="I20" s="8">
        <f t="shared" si="2"/>
        <v>15.2</v>
      </c>
      <c r="J20" s="9">
        <f t="shared" si="0"/>
        <v>0</v>
      </c>
    </row>
    <row r="21" spans="1:10" x14ac:dyDescent="0.3">
      <c r="A21" s="105"/>
      <c r="B21" s="7" t="s">
        <v>264</v>
      </c>
      <c r="C21" s="7" t="s">
        <v>175</v>
      </c>
      <c r="D21" s="18">
        <v>1.95</v>
      </c>
      <c r="E21" s="19">
        <v>0</v>
      </c>
      <c r="F21" s="20">
        <f t="shared" si="1"/>
        <v>0</v>
      </c>
      <c r="G21" s="38">
        <v>15.2</v>
      </c>
      <c r="H21" s="22">
        <f>H9</f>
        <v>0</v>
      </c>
      <c r="I21" s="8">
        <f t="shared" si="2"/>
        <v>15.2</v>
      </c>
      <c r="J21" s="9">
        <f t="shared" si="0"/>
        <v>0</v>
      </c>
    </row>
    <row r="22" spans="1:10" x14ac:dyDescent="0.3">
      <c r="A22" s="134"/>
      <c r="B22" s="27"/>
      <c r="C22" s="27"/>
      <c r="D22" s="39"/>
      <c r="E22" s="67"/>
      <c r="F22" s="67"/>
      <c r="G22" s="40"/>
      <c r="H22" s="41"/>
      <c r="I22" s="4"/>
      <c r="J22" s="116"/>
    </row>
    <row r="23" spans="1:10" x14ac:dyDescent="0.3">
      <c r="A23" s="181" t="s">
        <v>231</v>
      </c>
      <c r="B23" s="180"/>
      <c r="C23" s="27"/>
      <c r="D23" s="39"/>
      <c r="E23" s="67"/>
      <c r="F23" s="67"/>
      <c r="G23" s="40"/>
      <c r="H23" s="41"/>
      <c r="I23" s="4"/>
      <c r="J23" s="116"/>
    </row>
    <row r="24" spans="1:10" x14ac:dyDescent="0.3">
      <c r="A24" s="75"/>
      <c r="B24" s="92"/>
      <c r="C24" s="92"/>
      <c r="D24" s="118"/>
      <c r="E24" s="119"/>
      <c r="F24" s="119"/>
      <c r="G24" s="87"/>
      <c r="H24" s="121"/>
      <c r="I24" s="122"/>
      <c r="J24" s="123"/>
    </row>
    <row r="25" spans="1:10" x14ac:dyDescent="0.3">
      <c r="A25" s="17" t="s">
        <v>176</v>
      </c>
      <c r="B25" s="7" t="s">
        <v>11</v>
      </c>
      <c r="C25" s="7" t="s">
        <v>227</v>
      </c>
      <c r="D25" s="18">
        <v>1.95</v>
      </c>
      <c r="E25" s="19">
        <v>0</v>
      </c>
      <c r="F25" s="20">
        <f t="shared" si="1"/>
        <v>0</v>
      </c>
      <c r="G25" s="38">
        <v>18.5</v>
      </c>
      <c r="H25" s="22">
        <f>H9</f>
        <v>0</v>
      </c>
      <c r="I25" s="8">
        <f t="shared" ref="I25:I26" si="3">G25-(G25/100*H25)</f>
        <v>18.5</v>
      </c>
      <c r="J25" s="9">
        <f t="shared" ref="J25:J26" si="4">+F25*I25</f>
        <v>0</v>
      </c>
    </row>
    <row r="26" spans="1:10" x14ac:dyDescent="0.3">
      <c r="A26" s="71"/>
      <c r="B26" s="24" t="s">
        <v>259</v>
      </c>
      <c r="C26" s="17" t="s">
        <v>177</v>
      </c>
      <c r="D26" s="18">
        <v>1.95</v>
      </c>
      <c r="E26" s="19">
        <v>0</v>
      </c>
      <c r="F26" s="20">
        <f t="shared" si="1"/>
        <v>0</v>
      </c>
      <c r="G26" s="38">
        <v>18.5</v>
      </c>
      <c r="H26" s="22">
        <f>H9</f>
        <v>0</v>
      </c>
      <c r="I26" s="8">
        <f t="shared" si="3"/>
        <v>18.5</v>
      </c>
      <c r="J26" s="9">
        <f t="shared" si="4"/>
        <v>0</v>
      </c>
    </row>
    <row r="27" spans="1:10" x14ac:dyDescent="0.3">
      <c r="A27" s="105"/>
      <c r="B27" s="7" t="s">
        <v>260</v>
      </c>
      <c r="C27" s="7" t="s">
        <v>178</v>
      </c>
      <c r="D27" s="18">
        <v>1.95</v>
      </c>
      <c r="E27" s="19">
        <v>0</v>
      </c>
      <c r="F27" s="20">
        <f t="shared" si="1"/>
        <v>0</v>
      </c>
      <c r="G27" s="38">
        <v>18.5</v>
      </c>
      <c r="H27" s="22">
        <f>H9</f>
        <v>0</v>
      </c>
      <c r="I27" s="8">
        <f t="shared" si="2"/>
        <v>18.5</v>
      </c>
      <c r="J27" s="9">
        <f t="shared" si="0"/>
        <v>0</v>
      </c>
    </row>
    <row r="28" spans="1:10" x14ac:dyDescent="0.3">
      <c r="A28" s="105"/>
      <c r="B28" s="7" t="s">
        <v>23</v>
      </c>
      <c r="C28" s="7" t="s">
        <v>179</v>
      </c>
      <c r="D28" s="18">
        <v>1.95</v>
      </c>
      <c r="E28" s="19">
        <v>0</v>
      </c>
      <c r="F28" s="20">
        <f t="shared" si="1"/>
        <v>0</v>
      </c>
      <c r="G28" s="38">
        <v>18.5</v>
      </c>
      <c r="H28" s="22">
        <f>H9</f>
        <v>0</v>
      </c>
      <c r="I28" s="8">
        <f t="shared" si="2"/>
        <v>18.5</v>
      </c>
      <c r="J28" s="9">
        <f t="shared" si="0"/>
        <v>0</v>
      </c>
    </row>
    <row r="29" spans="1:10" x14ac:dyDescent="0.3">
      <c r="A29" s="134"/>
      <c r="B29" s="27"/>
      <c r="C29" s="27"/>
      <c r="D29" s="39"/>
      <c r="E29" s="67"/>
      <c r="F29" s="67"/>
      <c r="G29" s="40"/>
      <c r="H29" s="41"/>
      <c r="I29" s="4"/>
      <c r="J29" s="116"/>
    </row>
    <row r="30" spans="1:10" x14ac:dyDescent="0.3">
      <c r="A30" s="181" t="s">
        <v>266</v>
      </c>
      <c r="B30" s="180"/>
      <c r="C30" s="27"/>
      <c r="D30" s="39"/>
      <c r="E30" s="67"/>
      <c r="F30" s="67"/>
      <c r="G30" s="40"/>
      <c r="H30" s="41"/>
      <c r="I30" s="4"/>
      <c r="J30" s="116"/>
    </row>
    <row r="31" spans="1:10" x14ac:dyDescent="0.3">
      <c r="A31" s="75"/>
      <c r="B31" s="92"/>
      <c r="C31" s="92"/>
      <c r="D31" s="118"/>
      <c r="E31" s="119"/>
      <c r="F31" s="119"/>
      <c r="G31" s="87"/>
      <c r="H31" s="121"/>
      <c r="I31" s="122"/>
      <c r="J31" s="123"/>
    </row>
    <row r="32" spans="1:10" x14ac:dyDescent="0.3">
      <c r="A32" s="7" t="s">
        <v>184</v>
      </c>
      <c r="B32" s="7" t="s">
        <v>12</v>
      </c>
      <c r="C32" s="42" t="s">
        <v>180</v>
      </c>
      <c r="D32" s="18">
        <v>2.13</v>
      </c>
      <c r="E32" s="19">
        <v>0</v>
      </c>
      <c r="F32" s="20">
        <f t="shared" si="1"/>
        <v>0</v>
      </c>
      <c r="G32" s="38">
        <v>13.9</v>
      </c>
      <c r="H32" s="22">
        <f>H9</f>
        <v>0</v>
      </c>
      <c r="I32" s="21">
        <f>G32-(G32/100*H32)</f>
        <v>13.9</v>
      </c>
      <c r="J32" s="18">
        <f t="shared" ref="J32:J35" si="5">+F32*I32</f>
        <v>0</v>
      </c>
    </row>
    <row r="33" spans="1:10" x14ac:dyDescent="0.3">
      <c r="A33" s="70"/>
      <c r="B33" s="24" t="s">
        <v>263</v>
      </c>
      <c r="C33" s="7" t="s">
        <v>183</v>
      </c>
      <c r="D33" s="18">
        <v>2.13</v>
      </c>
      <c r="E33" s="19">
        <v>0</v>
      </c>
      <c r="F33" s="20">
        <f t="shared" si="1"/>
        <v>0</v>
      </c>
      <c r="G33" s="38">
        <v>13.9</v>
      </c>
      <c r="H33" s="22">
        <f>H9</f>
        <v>0</v>
      </c>
      <c r="I33" s="26">
        <f>G33-(G33/100*H33)</f>
        <v>13.9</v>
      </c>
      <c r="J33" s="25">
        <f t="shared" si="5"/>
        <v>0</v>
      </c>
    </row>
    <row r="34" spans="1:10" x14ac:dyDescent="0.3">
      <c r="A34" s="77"/>
      <c r="B34" s="7" t="s">
        <v>132</v>
      </c>
      <c r="C34" s="7" t="s">
        <v>181</v>
      </c>
      <c r="D34" s="18">
        <v>2.13</v>
      </c>
      <c r="E34" s="19">
        <v>0</v>
      </c>
      <c r="F34" s="20">
        <f t="shared" si="1"/>
        <v>0</v>
      </c>
      <c r="G34" s="38">
        <v>13.9</v>
      </c>
      <c r="H34" s="22">
        <f>H9</f>
        <v>0</v>
      </c>
      <c r="I34" s="8">
        <f>G34-(G34/100*H34)</f>
        <v>13.9</v>
      </c>
      <c r="J34" s="9">
        <f t="shared" si="5"/>
        <v>0</v>
      </c>
    </row>
    <row r="35" spans="1:10" x14ac:dyDescent="0.3">
      <c r="A35" s="77"/>
      <c r="B35" s="7" t="s">
        <v>29</v>
      </c>
      <c r="C35" s="7" t="s">
        <v>182</v>
      </c>
      <c r="D35" s="18">
        <v>2.13</v>
      </c>
      <c r="E35" s="19">
        <v>0</v>
      </c>
      <c r="F35" s="20">
        <f t="shared" si="1"/>
        <v>0</v>
      </c>
      <c r="G35" s="38">
        <v>13.9</v>
      </c>
      <c r="H35" s="22">
        <f>H9</f>
        <v>0</v>
      </c>
      <c r="I35" s="8">
        <f t="shared" ref="I35" si="6">G35-(G35/100*H35)</f>
        <v>13.9</v>
      </c>
      <c r="J35" s="9">
        <f t="shared" si="5"/>
        <v>0</v>
      </c>
    </row>
    <row r="36" spans="1:10" x14ac:dyDescent="0.3">
      <c r="A36" s="90"/>
      <c r="B36" s="27"/>
      <c r="C36" s="27"/>
      <c r="D36" s="39"/>
      <c r="E36" s="67"/>
      <c r="F36" s="67"/>
      <c r="G36" s="40"/>
      <c r="H36" s="41"/>
      <c r="I36" s="4"/>
      <c r="J36" s="116"/>
    </row>
    <row r="37" spans="1:10" x14ac:dyDescent="0.3">
      <c r="A37" s="181" t="s">
        <v>230</v>
      </c>
      <c r="B37" s="180"/>
      <c r="C37" s="27"/>
      <c r="D37" s="39"/>
      <c r="E37" s="67"/>
      <c r="F37" s="67"/>
      <c r="G37" s="40"/>
      <c r="H37" s="41"/>
      <c r="I37" s="4"/>
      <c r="J37" s="116"/>
    </row>
    <row r="38" spans="1:10" x14ac:dyDescent="0.3">
      <c r="A38" s="91"/>
      <c r="B38" s="92"/>
      <c r="C38" s="92"/>
      <c r="D38" s="118"/>
      <c r="E38" s="119"/>
      <c r="F38" s="119"/>
      <c r="G38" s="87"/>
      <c r="H38" s="121"/>
      <c r="I38" s="122"/>
      <c r="J38" s="123"/>
    </row>
    <row r="39" spans="1:10" x14ac:dyDescent="0.3">
      <c r="A39" s="17" t="s">
        <v>190</v>
      </c>
      <c r="B39" s="7" t="s">
        <v>12</v>
      </c>
      <c r="C39" s="42" t="s">
        <v>191</v>
      </c>
      <c r="D39" s="18">
        <v>2.19</v>
      </c>
      <c r="E39" s="19">
        <v>0</v>
      </c>
      <c r="F39" s="20">
        <f t="shared" si="1"/>
        <v>0</v>
      </c>
      <c r="G39" s="38">
        <v>13.9</v>
      </c>
      <c r="H39" s="22">
        <f>H25</f>
        <v>0</v>
      </c>
      <c r="I39" s="8">
        <f t="shared" ref="I39:I41" si="7">G39-(G39/100*H39)</f>
        <v>13.9</v>
      </c>
      <c r="J39" s="9">
        <f t="shared" ref="J39:J41" si="8">+F39*I39</f>
        <v>0</v>
      </c>
    </row>
    <row r="40" spans="1:10" x14ac:dyDescent="0.3">
      <c r="A40" s="105"/>
      <c r="B40" s="7" t="s">
        <v>187</v>
      </c>
      <c r="C40" s="7" t="s">
        <v>192</v>
      </c>
      <c r="D40" s="18">
        <v>2.19</v>
      </c>
      <c r="E40" s="19">
        <v>0</v>
      </c>
      <c r="F40" s="20">
        <f t="shared" si="1"/>
        <v>0</v>
      </c>
      <c r="G40" s="38">
        <v>13.9</v>
      </c>
      <c r="H40" s="22">
        <f>H25</f>
        <v>0</v>
      </c>
      <c r="I40" s="8">
        <f t="shared" si="7"/>
        <v>13.9</v>
      </c>
      <c r="J40" s="9">
        <f t="shared" si="8"/>
        <v>0</v>
      </c>
    </row>
    <row r="41" spans="1:10" x14ac:dyDescent="0.3">
      <c r="A41" s="105"/>
      <c r="B41" s="7" t="s">
        <v>264</v>
      </c>
      <c r="C41" s="7" t="s">
        <v>193</v>
      </c>
      <c r="D41" s="18">
        <v>2.19</v>
      </c>
      <c r="E41" s="19">
        <v>0</v>
      </c>
      <c r="F41" s="20">
        <f t="shared" si="1"/>
        <v>0</v>
      </c>
      <c r="G41" s="38">
        <v>13.9</v>
      </c>
      <c r="H41" s="22">
        <f>H25</f>
        <v>0</v>
      </c>
      <c r="I41" s="8">
        <f t="shared" si="7"/>
        <v>13.9</v>
      </c>
      <c r="J41" s="9">
        <f t="shared" si="8"/>
        <v>0</v>
      </c>
    </row>
    <row r="42" spans="1:10" x14ac:dyDescent="0.3">
      <c r="A42" s="105"/>
      <c r="B42" s="7" t="s">
        <v>196</v>
      </c>
      <c r="C42" s="7"/>
      <c r="D42" s="18"/>
      <c r="E42" s="19"/>
      <c r="F42" s="19"/>
      <c r="G42" s="38"/>
      <c r="H42" s="22"/>
      <c r="I42" s="8"/>
      <c r="J42" s="9"/>
    </row>
    <row r="43" spans="1:10" x14ac:dyDescent="0.3">
      <c r="A43" s="105"/>
      <c r="B43" s="7" t="s">
        <v>151</v>
      </c>
      <c r="C43" s="7" t="s">
        <v>232</v>
      </c>
      <c r="D43" s="18">
        <v>2.19</v>
      </c>
      <c r="E43" s="19">
        <v>0</v>
      </c>
      <c r="F43" s="20">
        <f t="shared" si="1"/>
        <v>0</v>
      </c>
      <c r="G43" s="38">
        <v>13.9</v>
      </c>
      <c r="H43" s="22">
        <f>H25</f>
        <v>0</v>
      </c>
      <c r="I43" s="8">
        <f t="shared" ref="I43:I46" si="9">G43-(G43/100*H43)</f>
        <v>13.9</v>
      </c>
      <c r="J43" s="9">
        <f t="shared" ref="J43:J46" si="10">+F43*I43</f>
        <v>0</v>
      </c>
    </row>
    <row r="44" spans="1:10" x14ac:dyDescent="0.3">
      <c r="A44" s="105"/>
      <c r="B44" s="7" t="s">
        <v>152</v>
      </c>
      <c r="C44" s="7" t="s">
        <v>197</v>
      </c>
      <c r="D44" s="18">
        <v>2.19</v>
      </c>
      <c r="E44" s="19">
        <v>0</v>
      </c>
      <c r="F44" s="20">
        <f t="shared" si="1"/>
        <v>0</v>
      </c>
      <c r="G44" s="38">
        <v>13.9</v>
      </c>
      <c r="H44" s="22">
        <f>H25</f>
        <v>0</v>
      </c>
      <c r="I44" s="8">
        <f t="shared" si="9"/>
        <v>13.9</v>
      </c>
      <c r="J44" s="9">
        <f t="shared" si="10"/>
        <v>0</v>
      </c>
    </row>
    <row r="45" spans="1:10" x14ac:dyDescent="0.3">
      <c r="A45" s="105"/>
      <c r="B45" s="7" t="s">
        <v>198</v>
      </c>
      <c r="C45" s="7" t="s">
        <v>199</v>
      </c>
      <c r="D45" s="18">
        <v>2.19</v>
      </c>
      <c r="E45" s="19">
        <v>0</v>
      </c>
      <c r="F45" s="20">
        <f t="shared" si="1"/>
        <v>0</v>
      </c>
      <c r="G45" s="38">
        <v>13.9</v>
      </c>
      <c r="H45" s="22">
        <f>H25</f>
        <v>0</v>
      </c>
      <c r="I45" s="8">
        <f t="shared" si="9"/>
        <v>13.9</v>
      </c>
      <c r="J45" s="9">
        <f t="shared" si="10"/>
        <v>0</v>
      </c>
    </row>
    <row r="46" spans="1:10" x14ac:dyDescent="0.3">
      <c r="A46" s="105"/>
      <c r="B46" s="7" t="s">
        <v>262</v>
      </c>
      <c r="C46" s="7" t="s">
        <v>200</v>
      </c>
      <c r="D46" s="18">
        <v>2.19</v>
      </c>
      <c r="E46" s="19">
        <v>0</v>
      </c>
      <c r="F46" s="20">
        <f t="shared" si="1"/>
        <v>0</v>
      </c>
      <c r="G46" s="38">
        <v>13.9</v>
      </c>
      <c r="H46" s="22">
        <f>H25</f>
        <v>0</v>
      </c>
      <c r="I46" s="8">
        <f t="shared" si="9"/>
        <v>13.9</v>
      </c>
      <c r="J46" s="9">
        <f t="shared" si="10"/>
        <v>0</v>
      </c>
    </row>
    <row r="47" spans="1:10" x14ac:dyDescent="0.3">
      <c r="A47" s="134"/>
      <c r="B47" s="27"/>
      <c r="C47" s="27"/>
      <c r="D47" s="39"/>
      <c r="E47" s="67"/>
      <c r="F47" s="67"/>
      <c r="G47" s="40"/>
      <c r="H47" s="41"/>
      <c r="I47" s="4"/>
      <c r="J47" s="116"/>
    </row>
    <row r="48" spans="1:10" x14ac:dyDescent="0.3">
      <c r="A48" s="181" t="s">
        <v>267</v>
      </c>
      <c r="B48" s="180"/>
      <c r="C48" s="27"/>
      <c r="D48" s="39"/>
      <c r="E48" s="67"/>
      <c r="F48" s="67"/>
      <c r="G48" s="40"/>
      <c r="H48" s="41"/>
      <c r="I48" s="4"/>
      <c r="J48" s="116"/>
    </row>
    <row r="49" spans="1:10" x14ac:dyDescent="0.3">
      <c r="A49" s="75"/>
      <c r="B49" s="92"/>
      <c r="C49" s="92"/>
      <c r="D49" s="118"/>
      <c r="E49" s="119"/>
      <c r="F49" s="119"/>
      <c r="G49" s="87"/>
      <c r="H49" s="121"/>
      <c r="I49" s="122"/>
      <c r="J49" s="123"/>
    </row>
    <row r="50" spans="1:10" x14ac:dyDescent="0.3">
      <c r="A50" s="17" t="s">
        <v>194</v>
      </c>
      <c r="B50" s="7" t="s">
        <v>151</v>
      </c>
      <c r="C50" s="42" t="s">
        <v>182</v>
      </c>
      <c r="D50" s="18">
        <v>2.16</v>
      </c>
      <c r="E50" s="19">
        <v>0</v>
      </c>
      <c r="F50" s="20">
        <f t="shared" si="1"/>
        <v>0</v>
      </c>
      <c r="G50" s="38">
        <v>13.55</v>
      </c>
      <c r="H50" s="22">
        <f>H9</f>
        <v>0</v>
      </c>
      <c r="I50" s="8">
        <f t="shared" ref="I50:I51" si="11">G50-(G50/100*H50)</f>
        <v>13.55</v>
      </c>
      <c r="J50" s="9">
        <f t="shared" ref="J50:J51" si="12">+F50*I50</f>
        <v>0</v>
      </c>
    </row>
    <row r="51" spans="1:10" x14ac:dyDescent="0.3">
      <c r="A51" s="105"/>
      <c r="B51" s="7" t="s">
        <v>262</v>
      </c>
      <c r="C51" s="7" t="s">
        <v>195</v>
      </c>
      <c r="D51" s="18">
        <v>2.16</v>
      </c>
      <c r="E51" s="19">
        <v>0</v>
      </c>
      <c r="F51" s="20">
        <f t="shared" si="1"/>
        <v>0</v>
      </c>
      <c r="G51" s="38">
        <v>13.55</v>
      </c>
      <c r="H51" s="22">
        <f>H9</f>
        <v>0</v>
      </c>
      <c r="I51" s="8">
        <f t="shared" si="11"/>
        <v>13.55</v>
      </c>
      <c r="J51" s="9">
        <f t="shared" si="12"/>
        <v>0</v>
      </c>
    </row>
    <row r="52" spans="1:10" x14ac:dyDescent="0.3">
      <c r="A52" s="134"/>
      <c r="B52" s="89"/>
      <c r="C52" s="2"/>
      <c r="D52" s="111"/>
      <c r="E52" s="112"/>
      <c r="F52" s="112"/>
      <c r="G52" s="86"/>
      <c r="H52" s="114"/>
      <c r="I52" s="5"/>
      <c r="J52" s="115"/>
    </row>
    <row r="53" spans="1:10" x14ac:dyDescent="0.3">
      <c r="A53" s="76"/>
      <c r="B53" s="91"/>
      <c r="C53" s="92"/>
      <c r="D53" s="118"/>
      <c r="E53" s="119"/>
      <c r="F53" s="119"/>
      <c r="G53" s="87"/>
      <c r="H53" s="121"/>
      <c r="I53" s="122"/>
      <c r="J53" s="123"/>
    </row>
    <row r="54" spans="1:10" x14ac:dyDescent="0.3">
      <c r="A54" s="74"/>
      <c r="B54" s="2"/>
      <c r="C54" s="2"/>
      <c r="D54" s="111"/>
      <c r="E54" s="112"/>
      <c r="F54" s="112"/>
      <c r="G54" s="86"/>
      <c r="H54" s="114"/>
      <c r="I54" s="5"/>
      <c r="J54" s="115"/>
    </row>
    <row r="55" spans="1:10" x14ac:dyDescent="0.3">
      <c r="A55" s="181" t="s">
        <v>233</v>
      </c>
      <c r="B55" s="180"/>
      <c r="C55" s="27"/>
      <c r="D55" s="39"/>
      <c r="E55" s="67"/>
      <c r="F55" s="67"/>
      <c r="G55" s="40"/>
      <c r="H55" s="41"/>
      <c r="I55" s="4"/>
      <c r="J55" s="116"/>
    </row>
    <row r="56" spans="1:10" x14ac:dyDescent="0.3">
      <c r="A56" s="75"/>
      <c r="B56" s="92"/>
      <c r="C56" s="92"/>
      <c r="D56" s="118"/>
      <c r="E56" s="119"/>
      <c r="F56" s="119"/>
      <c r="G56" s="87"/>
      <c r="H56" s="121"/>
      <c r="I56" s="122"/>
      <c r="J56" s="123"/>
    </row>
    <row r="57" spans="1:10" x14ac:dyDescent="0.3">
      <c r="A57" s="58" t="s">
        <v>135</v>
      </c>
      <c r="B57" s="59"/>
      <c r="C57" s="59"/>
      <c r="D57" s="60"/>
      <c r="E57" s="61"/>
      <c r="F57" s="61"/>
      <c r="G57" s="63"/>
      <c r="H57" s="64"/>
      <c r="I57" s="63"/>
      <c r="J57" s="65"/>
    </row>
    <row r="58" spans="1:10" x14ac:dyDescent="0.3">
      <c r="A58" s="7" t="s">
        <v>39</v>
      </c>
      <c r="B58" s="17" t="s">
        <v>37</v>
      </c>
      <c r="C58" s="17" t="s">
        <v>38</v>
      </c>
      <c r="D58" s="51">
        <v>2.5</v>
      </c>
      <c r="E58" s="54">
        <v>0</v>
      </c>
      <c r="F58" s="20">
        <f t="shared" si="1"/>
        <v>0</v>
      </c>
      <c r="G58" s="38">
        <v>10.85</v>
      </c>
      <c r="H58" s="55">
        <f>H9</f>
        <v>0</v>
      </c>
      <c r="I58" s="56">
        <f t="shared" si="2"/>
        <v>10.85</v>
      </c>
      <c r="J58" s="43">
        <f t="shared" si="0"/>
        <v>0</v>
      </c>
    </row>
    <row r="59" spans="1:10" x14ac:dyDescent="0.3">
      <c r="A59" s="89"/>
      <c r="B59" s="142"/>
      <c r="C59" s="142"/>
      <c r="D59" s="143" t="s">
        <v>89</v>
      </c>
      <c r="E59" s="112"/>
      <c r="F59" s="112"/>
      <c r="G59" s="86"/>
      <c r="H59" s="114"/>
      <c r="I59" s="144"/>
      <c r="J59" s="145"/>
    </row>
    <row r="60" spans="1:10" x14ac:dyDescent="0.3">
      <c r="A60" s="90"/>
      <c r="B60" s="141"/>
      <c r="C60" s="141"/>
      <c r="D60" s="28"/>
      <c r="E60" s="67"/>
      <c r="F60" s="67"/>
      <c r="G60" s="40"/>
      <c r="H60" s="41"/>
      <c r="I60" s="68"/>
      <c r="J60" s="146"/>
    </row>
    <row r="61" spans="1:10" x14ac:dyDescent="0.3">
      <c r="A61" s="90"/>
      <c r="B61" s="141"/>
      <c r="C61" s="141"/>
      <c r="D61" s="28"/>
      <c r="E61" s="67"/>
      <c r="F61" s="67"/>
      <c r="G61" s="40"/>
      <c r="H61" s="41"/>
      <c r="I61" s="68"/>
      <c r="J61" s="146"/>
    </row>
    <row r="62" spans="1:10" x14ac:dyDescent="0.3">
      <c r="A62" s="90"/>
      <c r="B62" s="141"/>
      <c r="C62" s="141"/>
      <c r="D62" s="28"/>
      <c r="E62" s="67"/>
      <c r="F62" s="67"/>
      <c r="G62" s="40"/>
      <c r="H62" s="41"/>
      <c r="I62" s="68"/>
      <c r="J62" s="146"/>
    </row>
    <row r="63" spans="1:10" x14ac:dyDescent="0.3">
      <c r="A63" s="91"/>
      <c r="B63" s="92"/>
      <c r="C63" s="92"/>
      <c r="D63" s="147"/>
      <c r="E63" s="119"/>
      <c r="F63" s="119"/>
      <c r="G63" s="87"/>
      <c r="H63" s="121"/>
      <c r="I63" s="148"/>
      <c r="J63" s="149"/>
    </row>
    <row r="64" spans="1:10" x14ac:dyDescent="0.3">
      <c r="A64" s="7" t="s">
        <v>41</v>
      </c>
      <c r="B64" s="17" t="s">
        <v>37</v>
      </c>
      <c r="C64" s="17" t="s">
        <v>40</v>
      </c>
      <c r="D64" s="18">
        <v>0.84</v>
      </c>
      <c r="E64" s="19">
        <v>0</v>
      </c>
      <c r="F64" s="20">
        <v>0</v>
      </c>
      <c r="G64" s="38">
        <v>24.85</v>
      </c>
      <c r="H64" s="22">
        <f>H9</f>
        <v>0</v>
      </c>
      <c r="I64" s="21">
        <f t="shared" si="2"/>
        <v>24.85</v>
      </c>
      <c r="J64" s="18">
        <f t="shared" si="0"/>
        <v>0</v>
      </c>
    </row>
    <row r="65" spans="1:10" x14ac:dyDescent="0.3">
      <c r="A65" s="89"/>
      <c r="B65" s="142"/>
      <c r="C65" s="142"/>
      <c r="D65" s="143" t="s">
        <v>88</v>
      </c>
      <c r="E65" s="112"/>
      <c r="F65" s="112"/>
      <c r="G65" s="86"/>
      <c r="H65" s="114"/>
      <c r="I65" s="144"/>
      <c r="J65" s="145"/>
    </row>
    <row r="66" spans="1:10" x14ac:dyDescent="0.3">
      <c r="A66" s="90"/>
      <c r="B66" s="141"/>
      <c r="C66" s="141"/>
      <c r="D66" s="28"/>
      <c r="E66" s="67"/>
      <c r="F66" s="67"/>
      <c r="G66" s="40"/>
      <c r="H66" s="41"/>
      <c r="I66" s="68"/>
      <c r="J66" s="146"/>
    </row>
    <row r="67" spans="1:10" x14ac:dyDescent="0.3">
      <c r="A67" s="90"/>
      <c r="B67" s="141"/>
      <c r="C67" s="141"/>
      <c r="D67" s="28"/>
      <c r="E67" s="67"/>
      <c r="F67" s="67"/>
      <c r="G67" s="40"/>
      <c r="H67" s="41"/>
      <c r="I67" s="68"/>
      <c r="J67" s="146"/>
    </row>
    <row r="68" spans="1:10" x14ac:dyDescent="0.3">
      <c r="A68" s="90"/>
      <c r="B68" s="141"/>
      <c r="C68" s="141"/>
      <c r="D68" s="39"/>
      <c r="E68" s="67"/>
      <c r="F68" s="67"/>
      <c r="G68" s="40"/>
      <c r="H68" s="41"/>
      <c r="I68" s="68"/>
      <c r="J68" s="146"/>
    </row>
    <row r="69" spans="1:10" x14ac:dyDescent="0.3">
      <c r="A69" s="90"/>
      <c r="B69" s="27"/>
      <c r="C69" s="27"/>
      <c r="D69" s="28"/>
      <c r="E69" s="67"/>
      <c r="F69" s="67"/>
      <c r="G69" s="40"/>
      <c r="H69" s="41"/>
      <c r="I69" s="68"/>
      <c r="J69" s="146"/>
    </row>
    <row r="70" spans="1:10" x14ac:dyDescent="0.3">
      <c r="A70" s="91"/>
      <c r="B70" s="92"/>
      <c r="C70" s="92"/>
      <c r="D70" s="147"/>
      <c r="E70" s="119"/>
      <c r="F70" s="119"/>
      <c r="G70" s="87"/>
      <c r="H70" s="121"/>
      <c r="I70" s="148"/>
      <c r="J70" s="149"/>
    </row>
    <row r="71" spans="1:10" x14ac:dyDescent="0.3">
      <c r="A71" s="7" t="s">
        <v>43</v>
      </c>
      <c r="B71" s="17" t="s">
        <v>37</v>
      </c>
      <c r="C71" s="69" t="s">
        <v>42</v>
      </c>
      <c r="D71" s="51">
        <v>1</v>
      </c>
      <c r="E71" s="19">
        <v>0</v>
      </c>
      <c r="F71" s="20">
        <f t="shared" si="1"/>
        <v>0</v>
      </c>
      <c r="G71" s="38">
        <v>8.4499999999999993</v>
      </c>
      <c r="H71" s="55">
        <f>H9</f>
        <v>0</v>
      </c>
      <c r="I71" s="21">
        <f t="shared" si="2"/>
        <v>8.4499999999999993</v>
      </c>
      <c r="J71" s="18">
        <f t="shared" si="0"/>
        <v>0</v>
      </c>
    </row>
    <row r="72" spans="1:10" x14ac:dyDescent="0.3">
      <c r="A72" s="89"/>
      <c r="B72" s="142"/>
      <c r="C72" s="142"/>
      <c r="D72" s="143" t="s">
        <v>87</v>
      </c>
      <c r="E72" s="112"/>
      <c r="F72" s="112"/>
      <c r="G72" s="86"/>
      <c r="H72" s="114"/>
      <c r="I72" s="144"/>
      <c r="J72" s="145"/>
    </row>
    <row r="73" spans="1:10" x14ac:dyDescent="0.3">
      <c r="A73" s="90"/>
      <c r="B73" s="141"/>
      <c r="C73" s="141"/>
      <c r="D73" s="28"/>
      <c r="E73" s="67"/>
      <c r="F73" s="67"/>
      <c r="G73" s="40"/>
      <c r="H73" s="41"/>
      <c r="I73" s="68"/>
      <c r="J73" s="146"/>
    </row>
    <row r="74" spans="1:10" x14ac:dyDescent="0.3">
      <c r="A74" s="91"/>
      <c r="B74" s="150"/>
      <c r="C74" s="150"/>
      <c r="D74" s="147"/>
      <c r="E74" s="119"/>
      <c r="F74" s="119"/>
      <c r="G74" s="87"/>
      <c r="H74" s="121"/>
      <c r="I74" s="148"/>
      <c r="J74" s="149"/>
    </row>
    <row r="75" spans="1:10" x14ac:dyDescent="0.3">
      <c r="A75" s="7" t="s">
        <v>45</v>
      </c>
      <c r="B75" s="17" t="s">
        <v>37</v>
      </c>
      <c r="C75" s="17" t="s">
        <v>44</v>
      </c>
      <c r="D75" s="18">
        <v>1</v>
      </c>
      <c r="E75" s="19">
        <v>0</v>
      </c>
      <c r="F75" s="20">
        <v>0</v>
      </c>
      <c r="G75" s="38">
        <v>35.299999999999997</v>
      </c>
      <c r="H75" s="22">
        <f>H9</f>
        <v>0</v>
      </c>
      <c r="I75" s="21">
        <f t="shared" si="2"/>
        <v>35.299999999999997</v>
      </c>
      <c r="J75" s="18">
        <f t="shared" si="0"/>
        <v>0</v>
      </c>
    </row>
    <row r="76" spans="1:10" x14ac:dyDescent="0.3">
      <c r="A76" s="89"/>
      <c r="B76" s="142"/>
      <c r="C76" s="142"/>
      <c r="D76" s="111"/>
      <c r="E76" s="112"/>
      <c r="F76" s="112"/>
      <c r="G76" s="86"/>
      <c r="H76" s="114"/>
      <c r="I76" s="144"/>
      <c r="J76" s="145"/>
    </row>
    <row r="77" spans="1:10" x14ac:dyDescent="0.3">
      <c r="A77" s="90"/>
      <c r="B77" s="141"/>
      <c r="C77" s="141"/>
      <c r="D77" s="39"/>
      <c r="E77" s="67"/>
      <c r="F77" s="67"/>
      <c r="G77" s="40"/>
      <c r="H77" s="41"/>
      <c r="I77" s="68"/>
      <c r="J77" s="146"/>
    </row>
    <row r="78" spans="1:10" x14ac:dyDescent="0.3">
      <c r="A78" s="91"/>
      <c r="B78" s="150"/>
      <c r="C78" s="150"/>
      <c r="D78" s="118"/>
      <c r="E78" s="119"/>
      <c r="F78" s="119"/>
      <c r="G78" s="87"/>
      <c r="H78" s="121"/>
      <c r="I78" s="148"/>
      <c r="J78" s="149"/>
    </row>
    <row r="79" spans="1:10" x14ac:dyDescent="0.3">
      <c r="A79" s="7" t="s">
        <v>47</v>
      </c>
      <c r="B79" s="17" t="s">
        <v>37</v>
      </c>
      <c r="C79" s="17" t="s">
        <v>46</v>
      </c>
      <c r="D79" s="18">
        <v>1</v>
      </c>
      <c r="E79" s="19">
        <v>0</v>
      </c>
      <c r="F79" s="20">
        <f t="shared" ref="F79:F137" si="13">ROUNDUP((D79*E79),0)</f>
        <v>0</v>
      </c>
      <c r="G79" s="38">
        <v>49.85</v>
      </c>
      <c r="H79" s="55">
        <f>H9</f>
        <v>0</v>
      </c>
      <c r="I79" s="8">
        <f t="shared" ref="I79" si="14">G79-(G79/100*H79)</f>
        <v>49.85</v>
      </c>
      <c r="J79" s="9">
        <f t="shared" ref="J79" si="15">+F79*I79</f>
        <v>0</v>
      </c>
    </row>
    <row r="80" spans="1:10" x14ac:dyDescent="0.3">
      <c r="A80" s="89"/>
      <c r="B80" s="142"/>
      <c r="C80" s="142"/>
      <c r="D80" s="111" t="s">
        <v>86</v>
      </c>
      <c r="E80" s="112"/>
      <c r="F80" s="112"/>
      <c r="G80" s="86"/>
      <c r="H80" s="114"/>
      <c r="I80" s="5"/>
      <c r="J80" s="115"/>
    </row>
    <row r="81" spans="1:10" x14ac:dyDescent="0.3">
      <c r="A81" s="90"/>
      <c r="B81" s="141"/>
      <c r="C81" s="141"/>
      <c r="D81" s="39"/>
      <c r="E81" s="67"/>
      <c r="F81" s="67"/>
      <c r="G81" s="40"/>
      <c r="H81" s="41"/>
      <c r="I81" s="4"/>
      <c r="J81" s="116"/>
    </row>
    <row r="82" spans="1:10" x14ac:dyDescent="0.3">
      <c r="A82" s="90"/>
      <c r="B82" s="141"/>
      <c r="C82" s="141"/>
      <c r="D82" s="39"/>
      <c r="E82" s="67"/>
      <c r="F82" s="67"/>
      <c r="G82" s="40"/>
      <c r="H82" s="41"/>
      <c r="I82" s="4"/>
      <c r="J82" s="116"/>
    </row>
    <row r="83" spans="1:10" x14ac:dyDescent="0.3">
      <c r="A83" s="75"/>
      <c r="B83" s="150"/>
      <c r="C83" s="150"/>
      <c r="D83" s="118"/>
      <c r="E83" s="119"/>
      <c r="F83" s="119"/>
      <c r="G83" s="87"/>
      <c r="H83" s="121"/>
      <c r="I83" s="122"/>
      <c r="J83" s="123"/>
    </row>
    <row r="84" spans="1:10" x14ac:dyDescent="0.3">
      <c r="A84" s="73" t="s">
        <v>49</v>
      </c>
      <c r="B84" s="76" t="s">
        <v>37</v>
      </c>
      <c r="C84" s="17" t="s">
        <v>48</v>
      </c>
      <c r="D84" s="43">
        <v>1</v>
      </c>
      <c r="E84" s="54">
        <v>0</v>
      </c>
      <c r="F84" s="20">
        <v>0</v>
      </c>
      <c r="G84" s="85">
        <v>49.85</v>
      </c>
      <c r="H84" s="55">
        <f>H9</f>
        <v>0</v>
      </c>
      <c r="I84" s="56">
        <f t="shared" ref="I84:I112" si="16">G84-(G84/100*H84)</f>
        <v>49.85</v>
      </c>
      <c r="J84" s="43">
        <f t="shared" ref="J84:J112" si="17">+F84*I84</f>
        <v>0</v>
      </c>
    </row>
    <row r="85" spans="1:10" x14ac:dyDescent="0.3">
      <c r="A85" s="89"/>
      <c r="B85" s="76" t="s">
        <v>37</v>
      </c>
      <c r="C85" s="17" t="s">
        <v>274</v>
      </c>
      <c r="D85" s="43">
        <v>1</v>
      </c>
      <c r="E85" s="54">
        <v>0</v>
      </c>
      <c r="F85" s="20">
        <v>0</v>
      </c>
      <c r="G85" s="85">
        <v>49.85</v>
      </c>
      <c r="H85" s="55">
        <f>H9</f>
        <v>0</v>
      </c>
      <c r="I85" s="56">
        <f t="shared" ref="I85" si="18">G85-(G85/100*H85)</f>
        <v>49.85</v>
      </c>
      <c r="J85" s="43">
        <f t="shared" ref="J85" si="19">+F85*I85</f>
        <v>0</v>
      </c>
    </row>
    <row r="86" spans="1:10" x14ac:dyDescent="0.3">
      <c r="A86" s="90"/>
      <c r="B86" s="141"/>
      <c r="C86" s="141"/>
      <c r="D86" s="111" t="s">
        <v>86</v>
      </c>
      <c r="E86" s="67"/>
      <c r="F86" s="67"/>
      <c r="G86" s="40"/>
      <c r="H86" s="41"/>
      <c r="I86" s="4"/>
      <c r="J86" s="116"/>
    </row>
    <row r="87" spans="1:10" x14ac:dyDescent="0.3">
      <c r="A87" s="90"/>
      <c r="B87" s="141"/>
      <c r="C87" s="141"/>
      <c r="D87" s="39"/>
      <c r="E87" s="67"/>
      <c r="F87" s="67"/>
      <c r="G87" s="40"/>
      <c r="H87" s="41"/>
      <c r="I87" s="4"/>
      <c r="J87" s="116"/>
    </row>
    <row r="88" spans="1:10" x14ac:dyDescent="0.3">
      <c r="A88" s="75"/>
      <c r="B88" s="150"/>
      <c r="C88" s="150"/>
      <c r="D88" s="118"/>
      <c r="E88" s="119"/>
      <c r="F88" s="119"/>
      <c r="G88" s="87"/>
      <c r="H88" s="121"/>
      <c r="I88" s="122"/>
      <c r="J88" s="123"/>
    </row>
    <row r="89" spans="1:10" x14ac:dyDescent="0.3">
      <c r="A89" s="7" t="s">
        <v>51</v>
      </c>
      <c r="B89" s="17" t="s">
        <v>37</v>
      </c>
      <c r="C89" s="17" t="s">
        <v>50</v>
      </c>
      <c r="D89" s="18">
        <v>2.94</v>
      </c>
      <c r="E89" s="19">
        <v>0</v>
      </c>
      <c r="F89" s="20">
        <f t="shared" si="13"/>
        <v>0</v>
      </c>
      <c r="G89" s="38">
        <v>10.050000000000001</v>
      </c>
      <c r="H89" s="55">
        <f>H9</f>
        <v>0</v>
      </c>
      <c r="I89" s="8">
        <f t="shared" si="16"/>
        <v>10.050000000000001</v>
      </c>
      <c r="J89" s="9">
        <f t="shared" si="17"/>
        <v>0</v>
      </c>
    </row>
    <row r="90" spans="1:10" x14ac:dyDescent="0.3">
      <c r="A90" s="89"/>
      <c r="B90" s="142"/>
      <c r="C90" s="142"/>
      <c r="D90" s="111" t="s">
        <v>85</v>
      </c>
      <c r="E90" s="112"/>
      <c r="F90" s="112"/>
      <c r="G90" s="86"/>
      <c r="H90" s="114"/>
      <c r="I90" s="5"/>
      <c r="J90" s="115"/>
    </row>
    <row r="91" spans="1:10" x14ac:dyDescent="0.3">
      <c r="A91" s="151"/>
      <c r="B91" s="141"/>
      <c r="C91" s="141"/>
      <c r="D91" s="39"/>
      <c r="E91" s="67"/>
      <c r="F91" s="67"/>
      <c r="G91" s="40"/>
      <c r="H91" s="41"/>
      <c r="I91" s="4"/>
      <c r="J91" s="116"/>
    </row>
    <row r="92" spans="1:10" x14ac:dyDescent="0.3">
      <c r="A92" s="151"/>
      <c r="B92" s="141"/>
      <c r="C92" s="141"/>
      <c r="D92" s="39"/>
      <c r="E92" s="67"/>
      <c r="F92" s="67"/>
      <c r="G92" s="40"/>
      <c r="H92" s="41"/>
      <c r="I92" s="4"/>
      <c r="J92" s="116"/>
    </row>
    <row r="93" spans="1:10" x14ac:dyDescent="0.3">
      <c r="A93" s="152"/>
      <c r="B93" s="150"/>
      <c r="C93" s="150"/>
      <c r="D93" s="118"/>
      <c r="E93" s="119"/>
      <c r="F93" s="119"/>
      <c r="G93" s="87"/>
      <c r="H93" s="121"/>
      <c r="I93" s="122"/>
      <c r="J93" s="123"/>
    </row>
    <row r="94" spans="1:10" x14ac:dyDescent="0.3">
      <c r="A94" s="7" t="s">
        <v>52</v>
      </c>
      <c r="B94" s="17" t="s">
        <v>37</v>
      </c>
      <c r="C94" s="17" t="s">
        <v>203</v>
      </c>
      <c r="D94" s="18">
        <v>0.77</v>
      </c>
      <c r="E94" s="19">
        <v>0</v>
      </c>
      <c r="F94" s="20">
        <f t="shared" si="13"/>
        <v>0</v>
      </c>
      <c r="G94" s="38">
        <v>16.45</v>
      </c>
      <c r="H94" s="55">
        <f>H9</f>
        <v>0</v>
      </c>
      <c r="I94" s="8">
        <f t="shared" si="16"/>
        <v>16.45</v>
      </c>
      <c r="J94" s="9">
        <f t="shared" si="17"/>
        <v>0</v>
      </c>
    </row>
    <row r="95" spans="1:10" x14ac:dyDescent="0.3">
      <c r="A95" s="89"/>
      <c r="B95" s="142"/>
      <c r="C95" s="142"/>
      <c r="D95" s="111" t="s">
        <v>84</v>
      </c>
      <c r="E95" s="112"/>
      <c r="F95" s="112"/>
      <c r="G95" s="86"/>
      <c r="H95" s="114"/>
      <c r="I95" s="5"/>
      <c r="J95" s="115"/>
    </row>
    <row r="96" spans="1:10" x14ac:dyDescent="0.3">
      <c r="A96" s="151"/>
      <c r="B96" s="141"/>
      <c r="C96" s="141"/>
      <c r="D96" s="39"/>
      <c r="E96" s="67"/>
      <c r="F96" s="67"/>
      <c r="G96" s="40"/>
      <c r="H96" s="41"/>
      <c r="I96" s="4"/>
      <c r="J96" s="116"/>
    </row>
    <row r="97" spans="1:10" x14ac:dyDescent="0.3">
      <c r="A97" s="151"/>
      <c r="B97" s="141"/>
      <c r="C97" s="141"/>
      <c r="D97" s="39"/>
      <c r="E97" s="67"/>
      <c r="F97" s="67"/>
      <c r="G97" s="40"/>
      <c r="H97" s="41"/>
      <c r="I97" s="4"/>
      <c r="J97" s="116"/>
    </row>
    <row r="98" spans="1:10" x14ac:dyDescent="0.3">
      <c r="A98" s="152"/>
      <c r="B98" s="150"/>
      <c r="C98" s="150"/>
      <c r="D98" s="118"/>
      <c r="E98" s="119"/>
      <c r="F98" s="119"/>
      <c r="G98" s="87"/>
      <c r="H98" s="121"/>
      <c r="I98" s="122"/>
      <c r="J98" s="123"/>
    </row>
    <row r="99" spans="1:10" x14ac:dyDescent="0.3">
      <c r="A99" s="7" t="s">
        <v>54</v>
      </c>
      <c r="B99" s="17" t="s">
        <v>37</v>
      </c>
      <c r="C99" s="17" t="s">
        <v>53</v>
      </c>
      <c r="D99" s="18">
        <v>0.77</v>
      </c>
      <c r="E99" s="19">
        <v>0</v>
      </c>
      <c r="F99" s="20">
        <f t="shared" si="13"/>
        <v>0</v>
      </c>
      <c r="G99" s="38">
        <v>17.2</v>
      </c>
      <c r="H99" s="55">
        <f>H9</f>
        <v>0</v>
      </c>
      <c r="I99" s="8">
        <f t="shared" si="16"/>
        <v>17.2</v>
      </c>
      <c r="J99" s="9">
        <f t="shared" si="17"/>
        <v>0</v>
      </c>
    </row>
    <row r="100" spans="1:10" x14ac:dyDescent="0.3">
      <c r="A100" s="89"/>
      <c r="B100" s="142"/>
      <c r="C100" s="142"/>
      <c r="D100" s="111" t="s">
        <v>83</v>
      </c>
      <c r="E100" s="112"/>
      <c r="F100" s="112"/>
      <c r="G100" s="86"/>
      <c r="H100" s="114"/>
      <c r="I100" s="5"/>
      <c r="J100" s="115"/>
    </row>
    <row r="101" spans="1:10" x14ac:dyDescent="0.3">
      <c r="A101" s="90"/>
      <c r="B101" s="141"/>
      <c r="C101" s="141"/>
      <c r="D101" s="39"/>
      <c r="E101" s="67"/>
      <c r="F101" s="67"/>
      <c r="G101" s="40"/>
      <c r="H101" s="41"/>
      <c r="I101" s="4"/>
      <c r="J101" s="116"/>
    </row>
    <row r="102" spans="1:10" x14ac:dyDescent="0.3">
      <c r="A102" s="90"/>
      <c r="B102" s="141"/>
      <c r="C102" s="141"/>
      <c r="D102" s="39"/>
      <c r="E102" s="67"/>
      <c r="F102" s="67"/>
      <c r="G102" s="40"/>
      <c r="H102" s="41"/>
      <c r="I102" s="4"/>
      <c r="J102" s="116"/>
    </row>
    <row r="103" spans="1:10" x14ac:dyDescent="0.3">
      <c r="A103" s="91"/>
      <c r="B103" s="150"/>
      <c r="C103" s="150"/>
      <c r="D103" s="118"/>
      <c r="E103" s="119"/>
      <c r="F103" s="119"/>
      <c r="G103" s="87"/>
      <c r="H103" s="121"/>
      <c r="I103" s="122"/>
      <c r="J103" s="123"/>
    </row>
    <row r="104" spans="1:10" x14ac:dyDescent="0.3">
      <c r="A104" s="7" t="s">
        <v>222</v>
      </c>
      <c r="B104" s="17" t="s">
        <v>37</v>
      </c>
      <c r="C104" s="17" t="s">
        <v>223</v>
      </c>
      <c r="D104" s="18">
        <v>0.78</v>
      </c>
      <c r="E104" s="19">
        <v>0</v>
      </c>
      <c r="F104" s="20">
        <f t="shared" si="13"/>
        <v>0</v>
      </c>
      <c r="G104" s="38">
        <v>15.35</v>
      </c>
      <c r="H104" s="22">
        <f>H9</f>
        <v>0</v>
      </c>
      <c r="I104" s="8">
        <f t="shared" ref="I104" si="20">G104-(G104/100*H104)</f>
        <v>15.35</v>
      </c>
      <c r="J104" s="9">
        <f t="shared" ref="J104" si="21">+F104*I104</f>
        <v>0</v>
      </c>
    </row>
    <row r="105" spans="1:10" x14ac:dyDescent="0.3">
      <c r="A105" s="90"/>
      <c r="B105" s="141"/>
      <c r="C105" s="141"/>
      <c r="D105" s="39" t="s">
        <v>224</v>
      </c>
      <c r="E105" s="67"/>
      <c r="F105" s="67"/>
      <c r="G105" s="40"/>
      <c r="H105" s="41"/>
      <c r="I105" s="4"/>
      <c r="J105" s="116"/>
    </row>
    <row r="106" spans="1:10" x14ac:dyDescent="0.3">
      <c r="A106" s="90"/>
      <c r="B106" s="141"/>
      <c r="C106" s="141"/>
      <c r="D106" s="39"/>
      <c r="E106" s="67"/>
      <c r="F106" s="67"/>
      <c r="G106" s="40"/>
      <c r="H106" s="41"/>
      <c r="I106" s="4"/>
      <c r="J106" s="116"/>
    </row>
    <row r="107" spans="1:10" x14ac:dyDescent="0.3">
      <c r="A107" s="90"/>
      <c r="B107" s="141"/>
      <c r="C107" s="141"/>
      <c r="D107" s="39"/>
      <c r="E107" s="67"/>
      <c r="F107" s="67"/>
      <c r="G107" s="40"/>
      <c r="H107" s="41"/>
      <c r="I107" s="4"/>
      <c r="J107" s="116"/>
    </row>
    <row r="108" spans="1:10" x14ac:dyDescent="0.3">
      <c r="A108" s="90"/>
      <c r="B108" s="141"/>
      <c r="C108" s="141"/>
      <c r="D108" s="39"/>
      <c r="E108" s="67"/>
      <c r="F108" s="67"/>
      <c r="G108" s="40"/>
      <c r="H108" s="41"/>
      <c r="I108" s="4"/>
      <c r="J108" s="116"/>
    </row>
    <row r="109" spans="1:10" x14ac:dyDescent="0.3">
      <c r="A109" s="91"/>
      <c r="B109" s="150"/>
      <c r="C109" s="150"/>
      <c r="D109" s="118"/>
      <c r="E109" s="119"/>
      <c r="F109" s="119"/>
      <c r="G109" s="87"/>
      <c r="H109" s="121"/>
      <c r="I109" s="122"/>
      <c r="J109" s="123"/>
    </row>
    <row r="110" spans="1:10" x14ac:dyDescent="0.3">
      <c r="A110" s="58" t="s">
        <v>136</v>
      </c>
      <c r="B110" s="59"/>
      <c r="C110" s="59"/>
      <c r="D110" s="60"/>
      <c r="E110" s="61"/>
      <c r="F110" s="61"/>
      <c r="G110" s="63"/>
      <c r="H110" s="64"/>
      <c r="I110" s="63"/>
      <c r="J110" s="65"/>
    </row>
    <row r="111" spans="1:10" x14ac:dyDescent="0.3">
      <c r="A111" s="7" t="s">
        <v>55</v>
      </c>
      <c r="B111" s="17" t="s">
        <v>37</v>
      </c>
      <c r="C111" s="17" t="s">
        <v>56</v>
      </c>
      <c r="D111" s="18">
        <v>1</v>
      </c>
      <c r="E111" s="19">
        <v>0</v>
      </c>
      <c r="F111" s="20">
        <v>0</v>
      </c>
      <c r="G111" s="38">
        <v>19.05</v>
      </c>
      <c r="H111" s="55">
        <f>H9</f>
        <v>0</v>
      </c>
      <c r="I111" s="21">
        <f t="shared" si="16"/>
        <v>19.05</v>
      </c>
      <c r="J111" s="18">
        <f t="shared" si="17"/>
        <v>0</v>
      </c>
    </row>
    <row r="112" spans="1:10" x14ac:dyDescent="0.3">
      <c r="A112" s="89"/>
      <c r="B112" s="17" t="s">
        <v>37</v>
      </c>
      <c r="C112" s="17" t="s">
        <v>57</v>
      </c>
      <c r="D112" s="18">
        <v>1</v>
      </c>
      <c r="E112" s="19">
        <v>0</v>
      </c>
      <c r="F112" s="20">
        <v>0</v>
      </c>
      <c r="G112" s="38">
        <v>19.05</v>
      </c>
      <c r="H112" s="22">
        <f>H9</f>
        <v>0</v>
      </c>
      <c r="I112" s="21">
        <f t="shared" si="16"/>
        <v>19.05</v>
      </c>
      <c r="J112" s="18">
        <f t="shared" si="17"/>
        <v>0</v>
      </c>
    </row>
    <row r="113" spans="1:10" x14ac:dyDescent="0.3">
      <c r="A113" s="90"/>
      <c r="B113" s="141"/>
      <c r="C113" s="141"/>
      <c r="D113" s="39" t="s">
        <v>82</v>
      </c>
      <c r="E113" s="67"/>
      <c r="F113" s="67"/>
      <c r="G113" s="40"/>
      <c r="H113" s="41"/>
      <c r="I113" s="4"/>
      <c r="J113" s="116"/>
    </row>
    <row r="114" spans="1:10" x14ac:dyDescent="0.3">
      <c r="A114" s="90"/>
      <c r="B114" s="141"/>
      <c r="C114" s="182" t="s">
        <v>234</v>
      </c>
      <c r="D114" s="39"/>
      <c r="E114" s="67"/>
      <c r="F114" s="67"/>
      <c r="G114" s="40"/>
      <c r="H114" s="41"/>
      <c r="I114" s="4"/>
      <c r="J114" s="116"/>
    </row>
    <row r="115" spans="1:10" x14ac:dyDescent="0.3">
      <c r="A115" s="75"/>
      <c r="B115" s="150"/>
      <c r="C115" s="150"/>
      <c r="D115" s="118"/>
      <c r="E115" s="119"/>
      <c r="F115" s="119"/>
      <c r="G115" s="87"/>
      <c r="H115" s="121"/>
      <c r="I115" s="122"/>
      <c r="J115" s="123"/>
    </row>
    <row r="116" spans="1:10" x14ac:dyDescent="0.3">
      <c r="A116" s="7" t="s">
        <v>63</v>
      </c>
      <c r="B116" s="17" t="s">
        <v>37</v>
      </c>
      <c r="C116" s="186" t="s">
        <v>61</v>
      </c>
      <c r="D116" s="18">
        <v>2.72</v>
      </c>
      <c r="E116" s="19">
        <v>0</v>
      </c>
      <c r="F116" s="20">
        <v>0</v>
      </c>
      <c r="G116" s="38">
        <v>11</v>
      </c>
      <c r="H116" s="55">
        <f>H9</f>
        <v>0</v>
      </c>
      <c r="I116" s="21">
        <f t="shared" ref="I116:I161" si="22">G116-(G116/100*H116)</f>
        <v>11</v>
      </c>
      <c r="J116" s="18">
        <f t="shared" ref="J116:J161" si="23">+F116*I116</f>
        <v>0</v>
      </c>
    </row>
    <row r="117" spans="1:10" x14ac:dyDescent="0.3">
      <c r="A117" s="89"/>
      <c r="B117" s="17" t="s">
        <v>37</v>
      </c>
      <c r="C117" s="186" t="s">
        <v>62</v>
      </c>
      <c r="D117" s="18">
        <v>2.72</v>
      </c>
      <c r="E117" s="19">
        <v>0</v>
      </c>
      <c r="F117" s="20">
        <v>0</v>
      </c>
      <c r="G117" s="38">
        <v>11</v>
      </c>
      <c r="H117" s="22">
        <f>H9</f>
        <v>0</v>
      </c>
      <c r="I117" s="21">
        <f t="shared" si="22"/>
        <v>11</v>
      </c>
      <c r="J117" s="18">
        <f t="shared" si="23"/>
        <v>0</v>
      </c>
    </row>
    <row r="118" spans="1:10" x14ac:dyDescent="0.3">
      <c r="A118" s="90"/>
      <c r="B118" s="141"/>
      <c r="C118" s="136"/>
      <c r="D118" s="39" t="s">
        <v>81</v>
      </c>
      <c r="E118" s="67"/>
      <c r="F118" s="67"/>
      <c r="G118" s="40"/>
      <c r="H118" s="41"/>
      <c r="I118" s="4"/>
      <c r="J118" s="116"/>
    </row>
    <row r="119" spans="1:10" x14ac:dyDescent="0.3">
      <c r="A119" s="90"/>
      <c r="B119" s="141"/>
      <c r="C119" s="136"/>
      <c r="D119" s="39"/>
      <c r="E119" s="67"/>
      <c r="F119" s="67"/>
      <c r="G119" s="40"/>
      <c r="H119" s="41"/>
      <c r="I119" s="4"/>
      <c r="J119" s="116"/>
    </row>
    <row r="120" spans="1:10" x14ac:dyDescent="0.3">
      <c r="A120" s="75"/>
      <c r="B120" s="150"/>
      <c r="C120" s="80"/>
      <c r="D120" s="118"/>
      <c r="E120" s="119"/>
      <c r="F120" s="119"/>
      <c r="G120" s="87"/>
      <c r="H120" s="121"/>
      <c r="I120" s="122"/>
      <c r="J120" s="123"/>
    </row>
    <row r="121" spans="1:10" x14ac:dyDescent="0.3">
      <c r="A121" s="7" t="s">
        <v>64</v>
      </c>
      <c r="B121" s="17" t="s">
        <v>37</v>
      </c>
      <c r="C121" s="83" t="s">
        <v>65</v>
      </c>
      <c r="D121" s="18">
        <v>0.77</v>
      </c>
      <c r="E121" s="19">
        <v>0</v>
      </c>
      <c r="F121" s="20">
        <f t="shared" si="13"/>
        <v>0</v>
      </c>
      <c r="G121" s="38">
        <v>17.899999999999999</v>
      </c>
      <c r="H121" s="55">
        <f>H9</f>
        <v>0</v>
      </c>
      <c r="I121" s="8">
        <f t="shared" si="22"/>
        <v>17.899999999999999</v>
      </c>
      <c r="J121" s="9">
        <f t="shared" si="23"/>
        <v>0</v>
      </c>
    </row>
    <row r="122" spans="1:10" x14ac:dyDescent="0.3">
      <c r="A122" s="89"/>
      <c r="B122" s="142"/>
      <c r="C122" s="153"/>
      <c r="D122" s="111" t="s">
        <v>80</v>
      </c>
      <c r="E122" s="112"/>
      <c r="F122" s="112"/>
      <c r="G122" s="86"/>
      <c r="H122" s="114"/>
      <c r="I122" s="5"/>
      <c r="J122" s="115"/>
    </row>
    <row r="123" spans="1:10" x14ac:dyDescent="0.3">
      <c r="A123" s="90"/>
      <c r="B123" s="141"/>
      <c r="C123" s="154"/>
      <c r="D123" s="39"/>
      <c r="E123" s="67"/>
      <c r="F123" s="67"/>
      <c r="G123" s="40"/>
      <c r="H123" s="41"/>
      <c r="I123" s="4"/>
      <c r="J123" s="116"/>
    </row>
    <row r="124" spans="1:10" x14ac:dyDescent="0.3">
      <c r="A124" s="91"/>
      <c r="B124" s="150"/>
      <c r="C124" s="155"/>
      <c r="D124" s="118"/>
      <c r="E124" s="119"/>
      <c r="F124" s="119"/>
      <c r="G124" s="87"/>
      <c r="H124" s="121"/>
      <c r="I124" s="122"/>
      <c r="J124" s="123"/>
    </row>
    <row r="125" spans="1:10" x14ac:dyDescent="0.3">
      <c r="A125" s="58" t="s">
        <v>137</v>
      </c>
      <c r="B125" s="59"/>
      <c r="C125" s="59"/>
      <c r="D125" s="60"/>
      <c r="E125" s="61"/>
      <c r="F125" s="61"/>
      <c r="G125" s="63"/>
      <c r="H125" s="64"/>
      <c r="I125" s="63"/>
      <c r="J125" s="65"/>
    </row>
    <row r="126" spans="1:10" x14ac:dyDescent="0.3">
      <c r="A126" s="7" t="s">
        <v>70</v>
      </c>
      <c r="B126" s="17" t="s">
        <v>37</v>
      </c>
      <c r="C126" s="83" t="s">
        <v>71</v>
      </c>
      <c r="D126" s="18">
        <v>0.77</v>
      </c>
      <c r="E126" s="19">
        <v>0</v>
      </c>
      <c r="F126" s="20">
        <f t="shared" si="13"/>
        <v>0</v>
      </c>
      <c r="G126" s="38">
        <v>15</v>
      </c>
      <c r="H126" s="55">
        <f>H9</f>
        <v>0</v>
      </c>
      <c r="I126" s="8">
        <f t="shared" ref="I126" si="24">G126-(G126/100*H126)</f>
        <v>15</v>
      </c>
      <c r="J126" s="9">
        <f t="shared" ref="J126" si="25">+F126*I126</f>
        <v>0</v>
      </c>
    </row>
    <row r="127" spans="1:10" x14ac:dyDescent="0.3">
      <c r="A127" s="89"/>
      <c r="B127" s="142"/>
      <c r="C127" s="153"/>
      <c r="D127" s="111" t="s">
        <v>78</v>
      </c>
      <c r="E127" s="112"/>
      <c r="F127" s="112"/>
      <c r="G127" s="86"/>
      <c r="H127" s="114"/>
      <c r="I127" s="5"/>
      <c r="J127" s="115"/>
    </row>
    <row r="128" spans="1:10" x14ac:dyDescent="0.3">
      <c r="A128" s="90"/>
      <c r="B128" s="141"/>
      <c r="C128" s="154"/>
      <c r="D128" s="39"/>
      <c r="E128" s="67"/>
      <c r="F128" s="67"/>
      <c r="G128" s="40"/>
      <c r="H128" s="41"/>
      <c r="I128" s="4"/>
      <c r="J128" s="116"/>
    </row>
    <row r="129" spans="1:10" x14ac:dyDescent="0.3">
      <c r="A129" s="90"/>
      <c r="B129" s="141"/>
      <c r="C129" s="154"/>
      <c r="D129" s="39"/>
      <c r="E129" s="67"/>
      <c r="F129" s="67"/>
      <c r="G129" s="40"/>
      <c r="H129" s="41"/>
      <c r="I129" s="4"/>
      <c r="J129" s="116"/>
    </row>
    <row r="130" spans="1:10" x14ac:dyDescent="0.3">
      <c r="A130" s="91"/>
      <c r="B130" s="150"/>
      <c r="C130" s="155"/>
      <c r="D130" s="118"/>
      <c r="E130" s="119"/>
      <c r="F130" s="119"/>
      <c r="G130" s="87"/>
      <c r="H130" s="121"/>
      <c r="I130" s="122"/>
      <c r="J130" s="123"/>
    </row>
    <row r="131" spans="1:10" x14ac:dyDescent="0.3">
      <c r="A131" s="58" t="s">
        <v>138</v>
      </c>
      <c r="B131" s="59"/>
      <c r="C131" s="59"/>
      <c r="D131" s="60"/>
      <c r="E131" s="61"/>
      <c r="F131" s="61"/>
      <c r="G131" s="63"/>
      <c r="H131" s="64"/>
      <c r="I131" s="63"/>
      <c r="J131" s="65"/>
    </row>
    <row r="132" spans="1:10" x14ac:dyDescent="0.3">
      <c r="A132" s="7" t="s">
        <v>91</v>
      </c>
      <c r="B132" s="17" t="s">
        <v>37</v>
      </c>
      <c r="C132" s="83" t="s">
        <v>92</v>
      </c>
      <c r="D132" s="18">
        <v>0.77</v>
      </c>
      <c r="E132" s="19">
        <v>0</v>
      </c>
      <c r="F132" s="20">
        <f t="shared" si="13"/>
        <v>0</v>
      </c>
      <c r="G132" s="38">
        <v>15.65</v>
      </c>
      <c r="H132" s="55">
        <f>H9</f>
        <v>0</v>
      </c>
      <c r="I132" s="8">
        <f t="shared" ref="I132" si="26">G132-(G132/100*H132)</f>
        <v>15.65</v>
      </c>
      <c r="J132" s="9">
        <f t="shared" ref="J132" si="27">+F132*I132</f>
        <v>0</v>
      </c>
    </row>
    <row r="133" spans="1:10" x14ac:dyDescent="0.3">
      <c r="A133" s="89"/>
      <c r="B133" s="142"/>
      <c r="C133" s="153"/>
      <c r="D133" s="111" t="s">
        <v>93</v>
      </c>
      <c r="E133" s="112"/>
      <c r="F133" s="112"/>
      <c r="G133" s="86"/>
      <c r="H133" s="114"/>
      <c r="I133" s="5"/>
      <c r="J133" s="115"/>
    </row>
    <row r="134" spans="1:10" x14ac:dyDescent="0.3">
      <c r="A134" s="90"/>
      <c r="B134" s="141"/>
      <c r="C134" s="154"/>
      <c r="D134" s="39"/>
      <c r="E134" s="67"/>
      <c r="F134" s="67"/>
      <c r="G134" s="40"/>
      <c r="H134" s="41"/>
      <c r="I134" s="4"/>
      <c r="J134" s="116"/>
    </row>
    <row r="135" spans="1:10" x14ac:dyDescent="0.3">
      <c r="A135" s="90"/>
      <c r="B135" s="141"/>
      <c r="C135" s="154"/>
      <c r="D135" s="39"/>
      <c r="E135" s="67"/>
      <c r="F135" s="67"/>
      <c r="G135" s="40"/>
      <c r="H135" s="41"/>
      <c r="I135" s="4"/>
      <c r="J135" s="116"/>
    </row>
    <row r="136" spans="1:10" x14ac:dyDescent="0.3">
      <c r="A136" s="91"/>
      <c r="B136" s="150"/>
      <c r="C136" s="155"/>
      <c r="D136" s="118"/>
      <c r="E136" s="119"/>
      <c r="F136" s="119"/>
      <c r="G136" s="87"/>
      <c r="H136" s="121"/>
      <c r="I136" s="122"/>
      <c r="J136" s="123"/>
    </row>
    <row r="137" spans="1:10" x14ac:dyDescent="0.3">
      <c r="A137" s="7" t="s">
        <v>94</v>
      </c>
      <c r="B137" s="17" t="s">
        <v>37</v>
      </c>
      <c r="C137" s="83" t="s">
        <v>95</v>
      </c>
      <c r="D137" s="18">
        <v>0.77</v>
      </c>
      <c r="E137" s="19">
        <v>0</v>
      </c>
      <c r="F137" s="20">
        <f t="shared" si="13"/>
        <v>0</v>
      </c>
      <c r="G137" s="38">
        <v>16.850000000000001</v>
      </c>
      <c r="H137" s="55">
        <f>H9</f>
        <v>0</v>
      </c>
      <c r="I137" s="8">
        <f>G137-(G137/100*H137)</f>
        <v>16.850000000000001</v>
      </c>
      <c r="J137" s="9">
        <f t="shared" ref="J137" si="28">+F137*I137</f>
        <v>0</v>
      </c>
    </row>
    <row r="138" spans="1:10" x14ac:dyDescent="0.3">
      <c r="A138" s="89"/>
      <c r="B138" s="142"/>
      <c r="C138" s="153"/>
      <c r="D138" s="111" t="s">
        <v>80</v>
      </c>
      <c r="E138" s="112"/>
      <c r="F138" s="112"/>
      <c r="G138" s="86"/>
      <c r="H138" s="114"/>
      <c r="I138" s="5"/>
      <c r="J138" s="115"/>
    </row>
    <row r="139" spans="1:10" x14ac:dyDescent="0.3">
      <c r="A139" s="90"/>
      <c r="B139" s="141"/>
      <c r="C139" s="154"/>
      <c r="D139" s="39"/>
      <c r="E139" s="67"/>
      <c r="F139" s="67"/>
      <c r="G139" s="40"/>
      <c r="H139" s="41"/>
      <c r="I139" s="4"/>
      <c r="J139" s="116"/>
    </row>
    <row r="140" spans="1:10" x14ac:dyDescent="0.3">
      <c r="A140" s="90"/>
      <c r="B140" s="141"/>
      <c r="C140" s="154"/>
      <c r="D140" s="39"/>
      <c r="E140" s="67"/>
      <c r="F140" s="67"/>
      <c r="G140" s="40"/>
      <c r="H140" s="41"/>
      <c r="I140" s="4"/>
      <c r="J140" s="116"/>
    </row>
    <row r="141" spans="1:10" x14ac:dyDescent="0.3">
      <c r="A141" s="91"/>
      <c r="B141" s="150"/>
      <c r="C141" s="155"/>
      <c r="D141" s="118"/>
      <c r="E141" s="119"/>
      <c r="F141" s="119"/>
      <c r="G141" s="87"/>
      <c r="H141" s="121"/>
      <c r="I141" s="122"/>
      <c r="J141" s="123"/>
    </row>
    <row r="142" spans="1:10" x14ac:dyDescent="0.3">
      <c r="A142" s="17" t="s">
        <v>96</v>
      </c>
      <c r="B142" s="17" t="s">
        <v>37</v>
      </c>
      <c r="C142" s="83" t="s">
        <v>97</v>
      </c>
      <c r="D142" s="18">
        <v>1</v>
      </c>
      <c r="E142" s="19">
        <v>0</v>
      </c>
      <c r="F142" s="20">
        <f t="shared" ref="F142:F161" si="29">ROUNDUP((D142*E142),0)</f>
        <v>0</v>
      </c>
      <c r="G142" s="38">
        <v>17.649999999999999</v>
      </c>
      <c r="H142" s="55">
        <f>H9</f>
        <v>0</v>
      </c>
      <c r="I142" s="21">
        <f>G142-(G142/100*H142)</f>
        <v>17.649999999999999</v>
      </c>
      <c r="J142" s="18">
        <f>+F142*I142</f>
        <v>0</v>
      </c>
    </row>
    <row r="143" spans="1:10" x14ac:dyDescent="0.3">
      <c r="A143" s="89"/>
      <c r="B143" s="142"/>
      <c r="C143" s="153"/>
      <c r="D143" s="111" t="s">
        <v>98</v>
      </c>
      <c r="E143" s="112"/>
      <c r="F143" s="112"/>
      <c r="G143" s="86"/>
      <c r="H143" s="114"/>
      <c r="I143" s="5"/>
      <c r="J143" s="115"/>
    </row>
    <row r="144" spans="1:10" x14ac:dyDescent="0.3">
      <c r="A144" s="90"/>
      <c r="B144" s="141"/>
      <c r="C144" s="154"/>
      <c r="D144" s="39"/>
      <c r="E144" s="67"/>
      <c r="F144" s="67"/>
      <c r="G144" s="40"/>
      <c r="H144" s="41"/>
      <c r="I144" s="4"/>
      <c r="J144" s="116"/>
    </row>
    <row r="145" spans="1:10" x14ac:dyDescent="0.3">
      <c r="A145" s="90"/>
      <c r="B145" s="141"/>
      <c r="C145" s="154"/>
      <c r="D145" s="39"/>
      <c r="E145" s="67"/>
      <c r="F145" s="67"/>
      <c r="G145" s="40"/>
      <c r="H145" s="41"/>
      <c r="I145" s="4"/>
      <c r="J145" s="116"/>
    </row>
    <row r="146" spans="1:10" x14ac:dyDescent="0.3">
      <c r="A146" s="91"/>
      <c r="B146" s="150"/>
      <c r="C146" s="155"/>
      <c r="D146" s="118"/>
      <c r="E146" s="119"/>
      <c r="F146" s="119"/>
      <c r="G146" s="87"/>
      <c r="H146" s="121"/>
      <c r="I146" s="122"/>
      <c r="J146" s="123"/>
    </row>
    <row r="147" spans="1:10" x14ac:dyDescent="0.3">
      <c r="A147" s="15" t="s">
        <v>99</v>
      </c>
      <c r="B147" s="17" t="s">
        <v>37</v>
      </c>
      <c r="C147" s="83" t="s">
        <v>100</v>
      </c>
      <c r="D147" s="18">
        <v>1</v>
      </c>
      <c r="E147" s="19">
        <v>0</v>
      </c>
      <c r="F147" s="20">
        <f t="shared" si="29"/>
        <v>0</v>
      </c>
      <c r="G147" s="38">
        <v>18.2</v>
      </c>
      <c r="H147" s="55">
        <f>H9</f>
        <v>0</v>
      </c>
      <c r="I147" s="8">
        <f t="shared" ref="I147:I148" si="30">G147-(G147/100*H147)</f>
        <v>18.2</v>
      </c>
      <c r="J147" s="9">
        <f t="shared" ref="J147:J148" si="31">+F147*I147</f>
        <v>0</v>
      </c>
    </row>
    <row r="148" spans="1:10" x14ac:dyDescent="0.3">
      <c r="A148" s="89"/>
      <c r="B148" s="17" t="s">
        <v>37</v>
      </c>
      <c r="C148" s="83" t="s">
        <v>101</v>
      </c>
      <c r="D148" s="18">
        <v>1</v>
      </c>
      <c r="E148" s="19">
        <v>0</v>
      </c>
      <c r="F148" s="20">
        <f t="shared" si="29"/>
        <v>0</v>
      </c>
      <c r="G148" s="38">
        <v>18.2</v>
      </c>
      <c r="H148" s="55">
        <f>H9</f>
        <v>0</v>
      </c>
      <c r="I148" s="8">
        <f t="shared" si="30"/>
        <v>18.2</v>
      </c>
      <c r="J148" s="9">
        <f t="shared" si="31"/>
        <v>0</v>
      </c>
    </row>
    <row r="149" spans="1:10" x14ac:dyDescent="0.3">
      <c r="A149" s="90"/>
      <c r="B149" s="141"/>
      <c r="C149" s="154"/>
      <c r="D149" s="39" t="s">
        <v>82</v>
      </c>
      <c r="E149" s="67"/>
      <c r="F149" s="67"/>
      <c r="G149" s="40"/>
      <c r="H149" s="41"/>
      <c r="I149" s="4"/>
      <c r="J149" s="116"/>
    </row>
    <row r="150" spans="1:10" x14ac:dyDescent="0.3">
      <c r="A150" s="90"/>
      <c r="B150" s="141"/>
      <c r="C150" s="182" t="s">
        <v>234</v>
      </c>
      <c r="D150" s="39"/>
      <c r="E150" s="67"/>
      <c r="F150" s="67"/>
      <c r="G150" s="40"/>
      <c r="H150" s="41"/>
      <c r="I150" s="4"/>
      <c r="J150" s="116"/>
    </row>
    <row r="151" spans="1:10" x14ac:dyDescent="0.3">
      <c r="A151" s="91"/>
      <c r="B151" s="150"/>
      <c r="C151" s="155"/>
      <c r="D151" s="118"/>
      <c r="E151" s="119"/>
      <c r="F151" s="119"/>
      <c r="G151" s="87"/>
      <c r="H151" s="121"/>
      <c r="I151" s="122"/>
      <c r="J151" s="123"/>
    </row>
    <row r="152" spans="1:10" x14ac:dyDescent="0.3">
      <c r="A152" s="58" t="s">
        <v>139</v>
      </c>
      <c r="B152" s="59"/>
      <c r="C152" s="59"/>
      <c r="D152" s="60"/>
      <c r="E152" s="61"/>
      <c r="F152" s="61"/>
      <c r="G152" s="63"/>
      <c r="H152" s="64"/>
      <c r="I152" s="63"/>
      <c r="J152" s="65"/>
    </row>
    <row r="153" spans="1:10" x14ac:dyDescent="0.3">
      <c r="A153" s="7" t="s">
        <v>102</v>
      </c>
      <c r="B153" s="17" t="s">
        <v>37</v>
      </c>
      <c r="C153" s="17" t="s">
        <v>103</v>
      </c>
      <c r="D153" s="18">
        <v>1.61</v>
      </c>
      <c r="E153" s="19">
        <v>0</v>
      </c>
      <c r="F153" s="20">
        <f t="shared" si="29"/>
        <v>0</v>
      </c>
      <c r="G153" s="38">
        <v>17.45</v>
      </c>
      <c r="H153" s="55">
        <f>H9</f>
        <v>0</v>
      </c>
      <c r="I153" s="8">
        <f t="shared" si="22"/>
        <v>17.45</v>
      </c>
      <c r="J153" s="9">
        <f t="shared" si="23"/>
        <v>0</v>
      </c>
    </row>
    <row r="154" spans="1:10" x14ac:dyDescent="0.3">
      <c r="A154" t="s">
        <v>104</v>
      </c>
      <c r="B154" s="71" t="s">
        <v>37</v>
      </c>
      <c r="C154" s="71" t="s">
        <v>105</v>
      </c>
      <c r="D154" s="102">
        <v>1.1000000000000001</v>
      </c>
      <c r="E154" s="103">
        <v>0</v>
      </c>
      <c r="F154" s="20">
        <f t="shared" si="29"/>
        <v>0</v>
      </c>
      <c r="G154" s="84">
        <v>24.4</v>
      </c>
      <c r="H154" s="97">
        <f>H9</f>
        <v>0</v>
      </c>
      <c r="I154" s="98">
        <f t="shared" si="22"/>
        <v>24.4</v>
      </c>
      <c r="J154" s="99">
        <f t="shared" si="23"/>
        <v>0</v>
      </c>
    </row>
    <row r="155" spans="1:10" x14ac:dyDescent="0.3">
      <c r="A155" s="89"/>
      <c r="B155" s="142"/>
      <c r="C155" s="142"/>
      <c r="D155" s="111"/>
      <c r="E155" s="112"/>
      <c r="F155" s="112"/>
      <c r="G155" s="86"/>
      <c r="H155" s="114"/>
      <c r="I155" s="5"/>
      <c r="J155" s="115"/>
    </row>
    <row r="156" spans="1:10" x14ac:dyDescent="0.3">
      <c r="A156" s="90"/>
      <c r="B156" s="141"/>
      <c r="C156" s="141"/>
      <c r="D156" s="39"/>
      <c r="E156" s="67"/>
      <c r="F156" s="67"/>
      <c r="G156" s="40"/>
      <c r="H156" s="41"/>
      <c r="I156" s="4"/>
      <c r="J156" s="116"/>
    </row>
    <row r="157" spans="1:10" x14ac:dyDescent="0.3">
      <c r="A157" s="134"/>
      <c r="B157" s="141"/>
      <c r="C157" s="141"/>
      <c r="D157" s="39"/>
      <c r="E157" s="67"/>
      <c r="F157" s="67"/>
      <c r="G157" s="40"/>
      <c r="H157" s="41"/>
      <c r="I157" s="4"/>
      <c r="J157" s="116"/>
    </row>
    <row r="158" spans="1:10" x14ac:dyDescent="0.3">
      <c r="A158" s="91"/>
      <c r="B158" s="92"/>
      <c r="C158" s="92"/>
      <c r="D158" s="118"/>
      <c r="E158" s="119"/>
      <c r="F158" s="119"/>
      <c r="G158" s="87"/>
      <c r="H158" s="121"/>
      <c r="I158" s="122"/>
      <c r="J158" s="123"/>
    </row>
    <row r="159" spans="1:10" x14ac:dyDescent="0.3">
      <c r="A159" s="58" t="s">
        <v>140</v>
      </c>
      <c r="B159" s="59"/>
      <c r="C159" s="59"/>
      <c r="D159" s="60"/>
      <c r="E159" s="61"/>
      <c r="F159" s="61"/>
      <c r="G159" s="63"/>
      <c r="H159" s="64"/>
      <c r="I159" s="63"/>
      <c r="J159" s="65"/>
    </row>
    <row r="160" spans="1:10" x14ac:dyDescent="0.3">
      <c r="A160" s="7" t="s">
        <v>109</v>
      </c>
      <c r="B160" s="7" t="s">
        <v>106</v>
      </c>
      <c r="C160" s="7" t="s">
        <v>107</v>
      </c>
      <c r="D160" s="18">
        <v>0.77</v>
      </c>
      <c r="E160" s="19">
        <v>0</v>
      </c>
      <c r="F160" s="20">
        <f t="shared" si="29"/>
        <v>0</v>
      </c>
      <c r="G160" s="38">
        <v>18.5</v>
      </c>
      <c r="H160" s="55">
        <f>H9</f>
        <v>0</v>
      </c>
      <c r="I160" s="8">
        <f t="shared" si="22"/>
        <v>18.5</v>
      </c>
      <c r="J160" s="9">
        <f t="shared" si="23"/>
        <v>0</v>
      </c>
    </row>
    <row r="161" spans="1:10" x14ac:dyDescent="0.3">
      <c r="A161" t="s">
        <v>110</v>
      </c>
      <c r="B161" s="70" t="s">
        <v>37</v>
      </c>
      <c r="C161" s="82" t="s">
        <v>108</v>
      </c>
      <c r="D161" s="102">
        <v>0.77</v>
      </c>
      <c r="E161" s="103">
        <v>0</v>
      </c>
      <c r="F161" s="20">
        <f t="shared" si="29"/>
        <v>0</v>
      </c>
      <c r="G161" s="84">
        <v>22.9</v>
      </c>
      <c r="H161" s="97">
        <f>H9</f>
        <v>0</v>
      </c>
      <c r="I161" s="98">
        <f t="shared" si="22"/>
        <v>22.9</v>
      </c>
      <c r="J161" s="99">
        <f t="shared" si="23"/>
        <v>0</v>
      </c>
    </row>
    <row r="162" spans="1:10" x14ac:dyDescent="0.3">
      <c r="A162" s="77"/>
      <c r="B162" s="89"/>
      <c r="C162" s="110"/>
      <c r="D162" s="111" t="s">
        <v>112</v>
      </c>
      <c r="E162" s="112"/>
      <c r="F162" s="113"/>
      <c r="G162" s="86"/>
      <c r="H162" s="114"/>
      <c r="I162" s="5"/>
      <c r="J162" s="115"/>
    </row>
    <row r="163" spans="1:10" x14ac:dyDescent="0.3">
      <c r="A163" s="77"/>
      <c r="B163" s="90"/>
      <c r="C163" s="66"/>
      <c r="D163" s="39"/>
      <c r="E163" s="67"/>
      <c r="F163" s="44"/>
      <c r="G163" s="40"/>
      <c r="H163" s="41"/>
      <c r="I163" s="4"/>
      <c r="J163" s="116"/>
    </row>
    <row r="164" spans="1:10" x14ac:dyDescent="0.3">
      <c r="A164" s="77"/>
      <c r="B164" s="90"/>
      <c r="C164" s="66"/>
      <c r="D164" s="39"/>
      <c r="E164" s="67"/>
      <c r="F164" s="44"/>
      <c r="G164" s="40"/>
      <c r="H164" s="41"/>
      <c r="I164" s="4"/>
      <c r="J164" s="116"/>
    </row>
    <row r="165" spans="1:10" x14ac:dyDescent="0.3">
      <c r="A165" s="73"/>
      <c r="B165" s="91"/>
      <c r="C165" s="117"/>
      <c r="D165" s="118"/>
      <c r="E165" s="119"/>
      <c r="F165" s="120"/>
      <c r="G165" s="87"/>
      <c r="H165" s="121"/>
      <c r="I165" s="122"/>
      <c r="J165" s="123"/>
    </row>
    <row r="166" spans="1:10" x14ac:dyDescent="0.3">
      <c r="A166" s="58" t="s">
        <v>141</v>
      </c>
      <c r="B166" s="59"/>
      <c r="C166" s="59"/>
      <c r="D166" s="60"/>
      <c r="E166" s="61"/>
      <c r="F166" s="62"/>
      <c r="G166" s="63"/>
      <c r="H166" s="64"/>
      <c r="I166" s="63"/>
      <c r="J166" s="65"/>
    </row>
    <row r="167" spans="1:10" x14ac:dyDescent="0.3">
      <c r="A167" s="7" t="s">
        <v>111</v>
      </c>
      <c r="B167" s="17" t="s">
        <v>106</v>
      </c>
      <c r="C167" s="17" t="s">
        <v>113</v>
      </c>
      <c r="D167" s="18">
        <v>1</v>
      </c>
      <c r="E167" s="19">
        <v>0</v>
      </c>
      <c r="F167" s="20">
        <v>0</v>
      </c>
      <c r="G167" s="38">
        <v>86.85</v>
      </c>
      <c r="H167" s="55">
        <f>H9</f>
        <v>0</v>
      </c>
      <c r="I167" s="21">
        <f t="shared" ref="I167:I219" si="32">G167-(G167/100*H167)</f>
        <v>86.85</v>
      </c>
      <c r="J167" s="18">
        <f t="shared" ref="J167:J219" si="33">+F167*I167</f>
        <v>0</v>
      </c>
    </row>
    <row r="168" spans="1:10" x14ac:dyDescent="0.3">
      <c r="A168" s="89"/>
      <c r="B168" s="142"/>
      <c r="C168" s="79"/>
      <c r="D168" s="111"/>
      <c r="E168" s="112"/>
      <c r="F168" s="113"/>
      <c r="G168" s="86"/>
      <c r="H168" s="114"/>
      <c r="I168" s="5"/>
      <c r="J168" s="115"/>
    </row>
    <row r="169" spans="1:10" x14ac:dyDescent="0.3">
      <c r="A169" s="90"/>
      <c r="B169" s="141"/>
      <c r="C169" s="136"/>
      <c r="D169" s="39"/>
      <c r="E169" s="67"/>
      <c r="F169" s="44"/>
      <c r="G169" s="40"/>
      <c r="H169" s="41"/>
      <c r="I169" s="4"/>
      <c r="J169" s="116"/>
    </row>
    <row r="170" spans="1:10" x14ac:dyDescent="0.3">
      <c r="A170" s="90"/>
      <c r="B170" s="141"/>
      <c r="C170" s="136"/>
      <c r="D170" s="39"/>
      <c r="E170" s="67"/>
      <c r="F170" s="44"/>
      <c r="G170" s="40"/>
      <c r="H170" s="41"/>
      <c r="I170" s="4"/>
      <c r="J170" s="116"/>
    </row>
    <row r="171" spans="1:10" x14ac:dyDescent="0.3">
      <c r="A171" s="91"/>
      <c r="B171" s="150"/>
      <c r="C171" s="80"/>
      <c r="D171" s="118"/>
      <c r="E171" s="119"/>
      <c r="F171" s="120"/>
      <c r="G171" s="87"/>
      <c r="H171" s="121"/>
      <c r="I171" s="122"/>
      <c r="J171" s="123"/>
    </row>
    <row r="172" spans="1:10" x14ac:dyDescent="0.3">
      <c r="A172" s="156" t="s">
        <v>114</v>
      </c>
      <c r="B172" s="7" t="s">
        <v>106</v>
      </c>
      <c r="C172" s="52" t="s">
        <v>204</v>
      </c>
      <c r="D172" s="18">
        <v>1</v>
      </c>
      <c r="E172" s="19">
        <v>0</v>
      </c>
      <c r="F172" s="20">
        <f t="shared" ref="F172:F214" si="34">PRODUCT(D172:E172)</f>
        <v>0</v>
      </c>
      <c r="G172" s="88">
        <v>75.099999999999994</v>
      </c>
      <c r="H172" s="55">
        <f>H9</f>
        <v>0</v>
      </c>
      <c r="I172" s="8">
        <f t="shared" si="32"/>
        <v>75.099999999999994</v>
      </c>
      <c r="J172" s="9">
        <f t="shared" si="33"/>
        <v>0</v>
      </c>
    </row>
    <row r="173" spans="1:10" x14ac:dyDescent="0.3">
      <c r="A173" s="157"/>
      <c r="B173" s="2"/>
      <c r="C173" s="110"/>
      <c r="D173" s="111"/>
      <c r="E173" s="112"/>
      <c r="F173" s="113"/>
      <c r="G173" s="94"/>
      <c r="H173" s="114"/>
      <c r="I173" s="5"/>
      <c r="J173" s="115"/>
    </row>
    <row r="174" spans="1:10" x14ac:dyDescent="0.3">
      <c r="A174" s="158"/>
      <c r="B174" s="27"/>
      <c r="C174" s="66"/>
      <c r="D174" s="39"/>
      <c r="E174" s="67"/>
      <c r="F174" s="44"/>
      <c r="G174" s="124"/>
      <c r="H174" s="41"/>
      <c r="I174" s="4"/>
      <c r="J174" s="116"/>
    </row>
    <row r="175" spans="1:10" x14ac:dyDescent="0.3">
      <c r="A175" s="158"/>
      <c r="B175" s="27"/>
      <c r="C175" s="66"/>
      <c r="D175" s="39"/>
      <c r="E175" s="67"/>
      <c r="F175" s="44"/>
      <c r="G175" s="124"/>
      <c r="H175" s="41"/>
      <c r="I175" s="4"/>
      <c r="J175" s="116"/>
    </row>
    <row r="176" spans="1:10" x14ac:dyDescent="0.3">
      <c r="A176" s="91"/>
      <c r="B176" s="92"/>
      <c r="C176" s="92"/>
      <c r="D176" s="118"/>
      <c r="E176" s="119"/>
      <c r="F176" s="120"/>
      <c r="G176" s="95"/>
      <c r="H176" s="121"/>
      <c r="I176" s="122"/>
      <c r="J176" s="123"/>
    </row>
    <row r="177" spans="1:10" x14ac:dyDescent="0.3">
      <c r="A177" s="7" t="s">
        <v>115</v>
      </c>
      <c r="B177" s="70" t="s">
        <v>106</v>
      </c>
      <c r="C177" s="70" t="s">
        <v>205</v>
      </c>
      <c r="D177" s="18">
        <v>1</v>
      </c>
      <c r="E177" s="19">
        <v>0</v>
      </c>
      <c r="F177" s="20">
        <f t="shared" si="34"/>
        <v>0</v>
      </c>
      <c r="G177" s="84">
        <v>75.2</v>
      </c>
      <c r="H177" s="55">
        <f>H9</f>
        <v>0</v>
      </c>
      <c r="I177" s="8">
        <f t="shared" si="32"/>
        <v>75.2</v>
      </c>
      <c r="J177" s="9">
        <f t="shared" si="33"/>
        <v>0</v>
      </c>
    </row>
    <row r="178" spans="1:10" x14ac:dyDescent="0.3">
      <c r="B178" s="89"/>
      <c r="C178" s="2"/>
      <c r="D178" s="111"/>
      <c r="E178" s="112"/>
      <c r="F178" s="113"/>
      <c r="G178" s="94"/>
      <c r="H178" s="114"/>
      <c r="I178" s="5"/>
      <c r="J178" s="115"/>
    </row>
    <row r="179" spans="1:10" x14ac:dyDescent="0.3">
      <c r="A179" s="77"/>
      <c r="B179" s="90"/>
      <c r="C179" s="27"/>
      <c r="D179" s="39"/>
      <c r="E179" s="67"/>
      <c r="F179" s="44"/>
      <c r="G179" s="124"/>
      <c r="H179" s="41"/>
      <c r="I179" s="4"/>
      <c r="J179" s="116"/>
    </row>
    <row r="180" spans="1:10" x14ac:dyDescent="0.3">
      <c r="A180" s="77"/>
      <c r="B180" s="90"/>
      <c r="C180" s="27"/>
      <c r="D180" s="39"/>
      <c r="E180" s="67"/>
      <c r="F180" s="44"/>
      <c r="G180" s="124"/>
      <c r="H180" s="41"/>
      <c r="I180" s="4"/>
      <c r="J180" s="116"/>
    </row>
    <row r="181" spans="1:10" x14ac:dyDescent="0.3">
      <c r="A181" s="73"/>
      <c r="B181" s="90"/>
      <c r="C181" s="27"/>
      <c r="D181" s="39"/>
      <c r="E181" s="67"/>
      <c r="F181" s="44"/>
      <c r="G181" s="124"/>
      <c r="H181" s="41"/>
      <c r="I181" s="4"/>
      <c r="J181" s="116"/>
    </row>
    <row r="182" spans="1:10" x14ac:dyDescent="0.3">
      <c r="A182" s="7" t="s">
        <v>116</v>
      </c>
      <c r="B182" s="17" t="s">
        <v>106</v>
      </c>
      <c r="C182" s="17" t="s">
        <v>206</v>
      </c>
      <c r="D182" s="18">
        <v>1</v>
      </c>
      <c r="E182" s="19">
        <v>0</v>
      </c>
      <c r="F182" s="20">
        <f t="shared" si="34"/>
        <v>0</v>
      </c>
      <c r="G182" s="38">
        <v>68.2</v>
      </c>
      <c r="H182" s="22">
        <f>H9</f>
        <v>0</v>
      </c>
      <c r="I182" s="8">
        <f t="shared" si="32"/>
        <v>68.2</v>
      </c>
      <c r="J182" s="9">
        <f t="shared" si="33"/>
        <v>0</v>
      </c>
    </row>
    <row r="183" spans="1:10" x14ac:dyDescent="0.3">
      <c r="A183" s="89"/>
      <c r="B183" s="142"/>
      <c r="C183" s="142"/>
      <c r="D183" s="111"/>
      <c r="E183" s="112"/>
      <c r="F183" s="113"/>
      <c r="G183" s="86"/>
      <c r="H183" s="114"/>
      <c r="I183" s="5"/>
      <c r="J183" s="115"/>
    </row>
    <row r="184" spans="1:10" x14ac:dyDescent="0.3">
      <c r="A184" s="90"/>
      <c r="B184" s="141"/>
      <c r="C184" s="141"/>
      <c r="D184" s="39"/>
      <c r="E184" s="67"/>
      <c r="F184" s="44"/>
      <c r="G184" s="40"/>
      <c r="H184" s="41"/>
      <c r="I184" s="4"/>
      <c r="J184" s="116"/>
    </row>
    <row r="185" spans="1:10" x14ac:dyDescent="0.3">
      <c r="A185" s="90"/>
      <c r="B185" s="141"/>
      <c r="C185" s="141"/>
      <c r="D185" s="39"/>
      <c r="E185" s="67"/>
      <c r="F185" s="44"/>
      <c r="G185" s="40"/>
      <c r="H185" s="41"/>
      <c r="I185" s="4"/>
      <c r="J185" s="116"/>
    </row>
    <row r="186" spans="1:10" x14ac:dyDescent="0.3">
      <c r="A186" s="91"/>
      <c r="B186" s="150"/>
      <c r="C186" s="150"/>
      <c r="D186" s="118"/>
      <c r="E186" s="119"/>
      <c r="F186" s="120"/>
      <c r="G186" s="87"/>
      <c r="H186" s="121"/>
      <c r="I186" s="122"/>
      <c r="J186" s="123"/>
    </row>
    <row r="187" spans="1:10" x14ac:dyDescent="0.3">
      <c r="A187" s="58" t="s">
        <v>142</v>
      </c>
      <c r="B187" s="59"/>
      <c r="C187" s="59"/>
      <c r="D187" s="60"/>
      <c r="E187" s="61"/>
      <c r="F187" s="62"/>
      <c r="G187" s="63"/>
      <c r="H187" s="64"/>
      <c r="I187" s="63"/>
      <c r="J187" s="65"/>
    </row>
    <row r="188" spans="1:10" x14ac:dyDescent="0.3">
      <c r="A188" s="156" t="s">
        <v>117</v>
      </c>
      <c r="B188" s="7" t="s">
        <v>118</v>
      </c>
      <c r="C188" s="162" t="s">
        <v>228</v>
      </c>
      <c r="D188" s="18"/>
      <c r="E188" s="19"/>
      <c r="F188" s="20"/>
      <c r="G188" s="96"/>
      <c r="H188" s="55"/>
      <c r="I188" s="8"/>
      <c r="J188" s="9"/>
    </row>
    <row r="189" spans="1:10" x14ac:dyDescent="0.3">
      <c r="A189" s="157"/>
      <c r="B189" s="2"/>
      <c r="C189" s="110"/>
      <c r="D189" s="111"/>
      <c r="E189" s="112"/>
      <c r="F189" s="113"/>
      <c r="G189" s="94"/>
      <c r="H189" s="114"/>
      <c r="I189" s="5"/>
      <c r="J189" s="115"/>
    </row>
    <row r="190" spans="1:10" x14ac:dyDescent="0.3">
      <c r="A190" s="158"/>
      <c r="B190" s="27"/>
      <c r="C190" s="66"/>
      <c r="D190" s="39"/>
      <c r="E190" s="67"/>
      <c r="F190" s="44"/>
      <c r="G190" s="124"/>
      <c r="H190" s="41"/>
      <c r="I190" s="4"/>
      <c r="J190" s="116"/>
    </row>
    <row r="191" spans="1:10" x14ac:dyDescent="0.3">
      <c r="A191" s="158"/>
      <c r="B191" s="27"/>
      <c r="C191" s="66"/>
      <c r="D191" s="39"/>
      <c r="E191" s="67"/>
      <c r="F191" s="44"/>
      <c r="G191" s="124"/>
      <c r="H191" s="41"/>
      <c r="I191" s="4"/>
      <c r="J191" s="116"/>
    </row>
    <row r="192" spans="1:10" x14ac:dyDescent="0.3">
      <c r="A192" s="91"/>
      <c r="B192" s="92"/>
      <c r="C192" s="92"/>
      <c r="D192" s="118"/>
      <c r="E192" s="119"/>
      <c r="F192" s="120"/>
      <c r="G192" s="95"/>
      <c r="H192" s="121"/>
      <c r="I192" s="122"/>
      <c r="J192" s="123"/>
    </row>
    <row r="193" spans="1:10" x14ac:dyDescent="0.3">
      <c r="A193" s="7" t="s">
        <v>119</v>
      </c>
      <c r="B193" s="7" t="s">
        <v>13</v>
      </c>
      <c r="C193" s="163" t="s">
        <v>228</v>
      </c>
      <c r="D193" s="18"/>
      <c r="E193" s="19"/>
      <c r="F193" s="20"/>
      <c r="G193" s="38"/>
      <c r="H193" s="55"/>
      <c r="I193" s="8"/>
      <c r="J193" s="9"/>
    </row>
    <row r="194" spans="1:10" x14ac:dyDescent="0.3">
      <c r="A194" s="89"/>
      <c r="B194" s="2"/>
      <c r="C194" s="2"/>
      <c r="D194" s="111"/>
      <c r="E194" s="112"/>
      <c r="F194" s="113"/>
      <c r="G194" s="94"/>
      <c r="H194" s="114"/>
      <c r="I194" s="5"/>
      <c r="J194" s="115"/>
    </row>
    <row r="195" spans="1:10" x14ac:dyDescent="0.3">
      <c r="A195" s="90"/>
      <c r="B195" s="27"/>
      <c r="C195" s="27"/>
      <c r="D195" s="39"/>
      <c r="E195" s="67"/>
      <c r="F195" s="44"/>
      <c r="G195" s="124"/>
      <c r="H195" s="41"/>
      <c r="I195" s="4"/>
      <c r="J195" s="116"/>
    </row>
    <row r="196" spans="1:10" x14ac:dyDescent="0.3">
      <c r="A196" s="90"/>
      <c r="B196" s="27"/>
      <c r="C196" s="27"/>
      <c r="D196" s="39"/>
      <c r="E196" s="67"/>
      <c r="F196" s="44"/>
      <c r="G196" s="124"/>
      <c r="H196" s="41"/>
      <c r="I196" s="4"/>
      <c r="J196" s="116"/>
    </row>
    <row r="197" spans="1:10" x14ac:dyDescent="0.3">
      <c r="A197" s="91"/>
      <c r="B197" s="92"/>
      <c r="C197" s="92"/>
      <c r="D197" s="118"/>
      <c r="E197" s="119"/>
      <c r="F197" s="120"/>
      <c r="G197" s="95"/>
      <c r="H197" s="121"/>
      <c r="I197" s="122"/>
      <c r="J197" s="123"/>
    </row>
    <row r="198" spans="1:10" x14ac:dyDescent="0.3">
      <c r="A198" s="70" t="s">
        <v>14</v>
      </c>
      <c r="B198" s="70" t="s">
        <v>120</v>
      </c>
      <c r="C198" s="70" t="s">
        <v>229</v>
      </c>
      <c r="D198" s="102">
        <v>1</v>
      </c>
      <c r="E198" s="103">
        <v>0</v>
      </c>
      <c r="F198" s="104">
        <f t="shared" si="34"/>
        <v>0</v>
      </c>
      <c r="G198" s="84">
        <v>28.75</v>
      </c>
      <c r="H198" s="97">
        <f>H9</f>
        <v>0</v>
      </c>
      <c r="I198" s="98">
        <f t="shared" si="32"/>
        <v>28.75</v>
      </c>
      <c r="J198" s="99">
        <f t="shared" si="33"/>
        <v>0</v>
      </c>
    </row>
    <row r="199" spans="1:10" x14ac:dyDescent="0.3">
      <c r="A199" s="89"/>
      <c r="B199" s="2"/>
      <c r="C199" s="2"/>
      <c r="D199" s="111"/>
      <c r="E199" s="111"/>
      <c r="F199" s="111"/>
      <c r="G199" s="111"/>
      <c r="H199" s="111"/>
      <c r="I199" s="111"/>
      <c r="J199" s="145"/>
    </row>
    <row r="200" spans="1:10" x14ac:dyDescent="0.3">
      <c r="A200" s="90"/>
      <c r="B200" s="27"/>
      <c r="C200" s="27"/>
      <c r="D200" s="39"/>
      <c r="E200" s="39"/>
      <c r="F200" s="39"/>
      <c r="G200" s="39"/>
      <c r="H200" s="39"/>
      <c r="I200" s="39"/>
      <c r="J200" s="146"/>
    </row>
    <row r="201" spans="1:10" x14ac:dyDescent="0.3">
      <c r="A201" s="91"/>
      <c r="B201" s="92"/>
      <c r="C201" s="92"/>
      <c r="D201" s="118"/>
      <c r="E201" s="118"/>
      <c r="F201" s="118"/>
      <c r="G201" s="118"/>
      <c r="H201" s="118"/>
      <c r="I201" s="118"/>
      <c r="J201" s="149"/>
    </row>
    <row r="202" spans="1:10" x14ac:dyDescent="0.3">
      <c r="A202" s="185" t="s">
        <v>272</v>
      </c>
      <c r="B202" s="92" t="s">
        <v>118</v>
      </c>
      <c r="C202" s="185" t="s">
        <v>273</v>
      </c>
      <c r="D202" s="118">
        <v>1</v>
      </c>
      <c r="E202" s="19">
        <v>0</v>
      </c>
      <c r="F202" s="20">
        <f t="shared" ref="F202" si="35">PRODUCT(D202:E202)</f>
        <v>0</v>
      </c>
      <c r="G202" s="38">
        <v>46.9</v>
      </c>
      <c r="H202" s="22">
        <f t="shared" ref="H202" si="36">H13</f>
        <v>0</v>
      </c>
      <c r="I202" s="8">
        <f t="shared" ref="I202" si="37">G202-(G202/100*H202)</f>
        <v>46.9</v>
      </c>
      <c r="J202" s="9">
        <f t="shared" ref="J202" si="38">+F202*I202</f>
        <v>0</v>
      </c>
    </row>
    <row r="203" spans="1:10" x14ac:dyDescent="0.3">
      <c r="A203" s="2"/>
      <c r="B203" s="2"/>
      <c r="C203" s="2"/>
      <c r="D203" s="111"/>
      <c r="E203" s="112"/>
      <c r="F203" s="113"/>
      <c r="G203" s="94"/>
      <c r="H203" s="114"/>
      <c r="I203" s="5"/>
      <c r="J203" s="115"/>
    </row>
    <row r="204" spans="1:10" x14ac:dyDescent="0.3">
      <c r="A204" s="27"/>
      <c r="B204" s="27"/>
      <c r="C204" s="27"/>
      <c r="D204" s="39"/>
      <c r="E204" s="67"/>
      <c r="F204" s="44"/>
      <c r="G204" s="124"/>
      <c r="H204" s="41"/>
      <c r="I204" s="4"/>
      <c r="J204" s="116"/>
    </row>
    <row r="205" spans="1:10" x14ac:dyDescent="0.3">
      <c r="A205" s="27"/>
      <c r="B205" s="27"/>
      <c r="C205" s="27"/>
      <c r="D205" s="39"/>
      <c r="E205" s="67"/>
      <c r="F205" s="44"/>
      <c r="G205" s="124"/>
      <c r="H205" s="41"/>
      <c r="I205" s="4"/>
      <c r="J205" s="116"/>
    </row>
    <row r="206" spans="1:10" x14ac:dyDescent="0.3">
      <c r="A206" s="92"/>
      <c r="B206" s="92"/>
      <c r="C206" s="92"/>
      <c r="D206" s="118"/>
      <c r="E206" s="119"/>
      <c r="F206" s="120"/>
      <c r="G206" s="95"/>
      <c r="H206" s="121"/>
      <c r="I206" s="122"/>
      <c r="J206" s="123"/>
    </row>
    <row r="207" spans="1:10" x14ac:dyDescent="0.3">
      <c r="A207" s="58" t="s">
        <v>143</v>
      </c>
      <c r="B207" s="59"/>
      <c r="C207" s="59"/>
      <c r="D207" s="60"/>
      <c r="E207" s="61"/>
      <c r="F207" s="62"/>
      <c r="G207" s="63"/>
      <c r="H207" s="64"/>
      <c r="I207" s="63"/>
      <c r="J207" s="65"/>
    </row>
    <row r="208" spans="1:10" x14ac:dyDescent="0.3">
      <c r="A208" s="24" t="s">
        <v>121</v>
      </c>
      <c r="B208" s="24" t="s">
        <v>146</v>
      </c>
      <c r="C208" s="24" t="s">
        <v>208</v>
      </c>
      <c r="D208" s="18">
        <v>1</v>
      </c>
      <c r="E208" s="19">
        <v>0</v>
      </c>
      <c r="F208" s="20">
        <f t="shared" si="34"/>
        <v>0</v>
      </c>
      <c r="G208" s="38">
        <v>23.4</v>
      </c>
      <c r="H208" s="55">
        <f>H9</f>
        <v>0</v>
      </c>
      <c r="I208" s="8">
        <f t="shared" si="32"/>
        <v>23.4</v>
      </c>
      <c r="J208" s="9">
        <f t="shared" si="33"/>
        <v>0</v>
      </c>
    </row>
    <row r="209" spans="1:10" x14ac:dyDescent="0.3">
      <c r="A209" s="130"/>
      <c r="B209" s="24" t="s">
        <v>147</v>
      </c>
      <c r="C209" s="24" t="s">
        <v>209</v>
      </c>
      <c r="D209" s="18">
        <v>1</v>
      </c>
      <c r="E209" s="19">
        <v>0</v>
      </c>
      <c r="F209" s="20">
        <f t="shared" si="34"/>
        <v>0</v>
      </c>
      <c r="G209" s="38">
        <v>23.4</v>
      </c>
      <c r="H209" s="55">
        <f>H9</f>
        <v>0</v>
      </c>
      <c r="I209" s="8">
        <f t="shared" si="32"/>
        <v>23.4</v>
      </c>
      <c r="J209" s="9">
        <f t="shared" si="33"/>
        <v>0</v>
      </c>
    </row>
    <row r="210" spans="1:10" x14ac:dyDescent="0.3">
      <c r="A210" s="131"/>
      <c r="B210" s="125"/>
      <c r="C210" s="126"/>
      <c r="D210" s="39"/>
      <c r="E210" s="67"/>
      <c r="F210" s="44"/>
      <c r="G210" s="40"/>
      <c r="H210" s="41"/>
      <c r="I210" s="4"/>
      <c r="J210" s="116"/>
    </row>
    <row r="211" spans="1:10" x14ac:dyDescent="0.3">
      <c r="A211" s="132"/>
      <c r="B211" s="127"/>
      <c r="C211" s="128"/>
      <c r="D211" s="39"/>
      <c r="E211" s="67"/>
      <c r="F211" s="44"/>
      <c r="G211" s="129"/>
      <c r="H211" s="41"/>
      <c r="I211" s="4"/>
      <c r="J211" s="116"/>
    </row>
    <row r="212" spans="1:10" x14ac:dyDescent="0.3">
      <c r="A212" s="73"/>
      <c r="B212" s="91"/>
      <c r="C212" s="92"/>
      <c r="D212" s="118"/>
      <c r="E212" s="119"/>
      <c r="F212" s="120"/>
      <c r="G212" s="95"/>
      <c r="H212" s="121"/>
      <c r="I212" s="122"/>
      <c r="J212" s="123"/>
    </row>
    <row r="213" spans="1:10" x14ac:dyDescent="0.3">
      <c r="A213" s="7" t="s">
        <v>122</v>
      </c>
      <c r="B213" s="17" t="s">
        <v>146</v>
      </c>
      <c r="C213" s="17" t="s">
        <v>148</v>
      </c>
      <c r="D213" s="18">
        <v>1</v>
      </c>
      <c r="E213" s="19">
        <v>0</v>
      </c>
      <c r="F213" s="20">
        <v>0</v>
      </c>
      <c r="G213" s="38">
        <v>66.150000000000006</v>
      </c>
      <c r="H213" s="55">
        <f>H9</f>
        <v>0</v>
      </c>
      <c r="I213" s="21">
        <f t="shared" si="32"/>
        <v>66.150000000000006</v>
      </c>
      <c r="J213" s="18">
        <f t="shared" si="33"/>
        <v>0</v>
      </c>
    </row>
    <row r="214" spans="1:10" x14ac:dyDescent="0.3">
      <c r="A214" s="89"/>
      <c r="B214" s="7" t="s">
        <v>147</v>
      </c>
      <c r="C214" s="7" t="s">
        <v>149</v>
      </c>
      <c r="D214" s="18">
        <v>1</v>
      </c>
      <c r="E214" s="19">
        <v>0</v>
      </c>
      <c r="F214" s="20">
        <f t="shared" si="34"/>
        <v>0</v>
      </c>
      <c r="G214" s="38">
        <v>66.150000000000006</v>
      </c>
      <c r="H214" s="55">
        <f>H9</f>
        <v>0</v>
      </c>
      <c r="I214" s="8">
        <f t="shared" si="32"/>
        <v>66.150000000000006</v>
      </c>
      <c r="J214" s="9">
        <f t="shared" si="33"/>
        <v>0</v>
      </c>
    </row>
    <row r="215" spans="1:10" x14ac:dyDescent="0.3">
      <c r="A215" s="90"/>
      <c r="B215" s="27"/>
      <c r="C215" s="27"/>
      <c r="D215" s="39"/>
      <c r="E215" s="67"/>
      <c r="F215" s="44"/>
      <c r="G215" s="40"/>
      <c r="H215" s="41"/>
      <c r="I215" s="4"/>
      <c r="J215" s="116"/>
    </row>
    <row r="216" spans="1:10" x14ac:dyDescent="0.3">
      <c r="A216" s="90"/>
      <c r="B216" s="27"/>
      <c r="C216" s="27"/>
      <c r="D216" s="39"/>
      <c r="E216" s="67"/>
      <c r="F216" s="44"/>
      <c r="G216" s="40"/>
      <c r="H216" s="41"/>
      <c r="I216" s="4"/>
      <c r="J216" s="116"/>
    </row>
    <row r="217" spans="1:10" x14ac:dyDescent="0.3">
      <c r="A217" s="91"/>
      <c r="B217" s="92"/>
      <c r="C217" s="92"/>
      <c r="D217" s="118"/>
      <c r="E217" s="119"/>
      <c r="F217" s="120"/>
      <c r="G217" s="87"/>
      <c r="H217" s="121"/>
      <c r="I217" s="122"/>
      <c r="J217" s="123"/>
    </row>
    <row r="218" spans="1:10" x14ac:dyDescent="0.3">
      <c r="A218" s="7" t="s">
        <v>124</v>
      </c>
      <c r="B218" s="17" t="s">
        <v>126</v>
      </c>
      <c r="C218" s="17" t="s">
        <v>123</v>
      </c>
      <c r="D218" s="18">
        <v>1</v>
      </c>
      <c r="E218" s="19">
        <v>0</v>
      </c>
      <c r="F218" s="20">
        <v>0</v>
      </c>
      <c r="G218" s="38">
        <v>36.4</v>
      </c>
      <c r="H218" s="55">
        <f>H9</f>
        <v>0</v>
      </c>
      <c r="I218" s="21">
        <f t="shared" si="32"/>
        <v>36.4</v>
      </c>
      <c r="J218" s="18">
        <f t="shared" si="33"/>
        <v>0</v>
      </c>
    </row>
    <row r="219" spans="1:10" x14ac:dyDescent="0.3">
      <c r="A219" s="7" t="s">
        <v>125</v>
      </c>
      <c r="B219" s="17" t="s">
        <v>127</v>
      </c>
      <c r="C219" s="17" t="s">
        <v>128</v>
      </c>
      <c r="D219" s="18">
        <v>1</v>
      </c>
      <c r="E219" s="19">
        <v>0</v>
      </c>
      <c r="F219" s="20">
        <v>0</v>
      </c>
      <c r="G219" s="38">
        <v>46.1</v>
      </c>
      <c r="H219" s="55">
        <f>H9</f>
        <v>0</v>
      </c>
      <c r="I219" s="21">
        <f t="shared" si="32"/>
        <v>46.1</v>
      </c>
      <c r="J219" s="18">
        <f t="shared" si="33"/>
        <v>0</v>
      </c>
    </row>
    <row r="220" spans="1:10" x14ac:dyDescent="0.3">
      <c r="A220" s="70"/>
      <c r="B220" s="89"/>
      <c r="C220" s="2"/>
      <c r="D220" s="111"/>
      <c r="E220" s="112"/>
      <c r="F220" s="113"/>
      <c r="G220" s="94"/>
      <c r="H220" s="114"/>
      <c r="I220" s="5"/>
      <c r="J220" s="115"/>
    </row>
    <row r="221" spans="1:10" x14ac:dyDescent="0.3">
      <c r="A221" s="77"/>
      <c r="B221" s="90"/>
      <c r="C221" s="27"/>
      <c r="D221" s="39"/>
      <c r="E221" s="67"/>
      <c r="F221" s="44"/>
      <c r="G221" s="124"/>
      <c r="H221" s="41"/>
      <c r="I221" s="4"/>
      <c r="J221" s="116"/>
    </row>
    <row r="222" spans="1:10" x14ac:dyDescent="0.3">
      <c r="A222" s="77"/>
      <c r="B222" s="90"/>
      <c r="C222" s="27"/>
      <c r="D222" s="39"/>
      <c r="E222" s="67"/>
      <c r="F222" s="44"/>
      <c r="G222" s="124"/>
      <c r="H222" s="41"/>
      <c r="I222" s="4"/>
      <c r="J222" s="116"/>
    </row>
    <row r="223" spans="1:10" x14ac:dyDescent="0.3">
      <c r="A223" s="73"/>
      <c r="B223" s="91"/>
      <c r="C223" s="92"/>
      <c r="D223" s="118"/>
      <c r="E223" s="119"/>
      <c r="F223" s="120"/>
      <c r="G223" s="95"/>
      <c r="H223" s="121"/>
      <c r="I223" s="122"/>
      <c r="J223" s="123"/>
    </row>
    <row r="224" spans="1:10" x14ac:dyDescent="0.3">
      <c r="A224" s="58" t="s">
        <v>144</v>
      </c>
      <c r="B224" s="59"/>
      <c r="C224" s="59"/>
      <c r="D224" s="60"/>
      <c r="E224" s="61"/>
      <c r="F224" s="62"/>
      <c r="G224" s="63"/>
      <c r="H224" s="64"/>
      <c r="I224" s="63"/>
      <c r="J224" s="65"/>
    </row>
    <row r="225" spans="1:10" x14ac:dyDescent="0.3">
      <c r="A225" s="7" t="s">
        <v>211</v>
      </c>
      <c r="B225" s="7"/>
      <c r="C225" s="7" t="s">
        <v>210</v>
      </c>
      <c r="D225" s="18">
        <v>1</v>
      </c>
      <c r="E225" s="19">
        <v>0</v>
      </c>
      <c r="F225" s="20">
        <f t="shared" ref="F225" si="39">PRODUCT(D225:E225)</f>
        <v>0</v>
      </c>
      <c r="G225" s="38">
        <v>27.8</v>
      </c>
      <c r="H225" s="55">
        <f>H9</f>
        <v>0</v>
      </c>
      <c r="I225" s="8">
        <f t="shared" ref="I225" si="40">G225-(G225/100*H225)</f>
        <v>27.8</v>
      </c>
      <c r="J225" s="9">
        <f t="shared" ref="J225" si="41">+F225*I225</f>
        <v>0</v>
      </c>
    </row>
    <row r="226" spans="1:10" x14ac:dyDescent="0.3">
      <c r="A226" s="89"/>
      <c r="B226" s="2"/>
      <c r="C226" s="2"/>
      <c r="D226" s="111"/>
      <c r="E226" s="112"/>
      <c r="F226" s="113"/>
      <c r="G226" s="86"/>
      <c r="H226" s="114"/>
      <c r="I226" s="5"/>
      <c r="J226" s="115"/>
    </row>
    <row r="227" spans="1:10" x14ac:dyDescent="0.3">
      <c r="A227" s="90"/>
      <c r="B227" s="27"/>
      <c r="C227" s="66"/>
      <c r="D227" s="39"/>
      <c r="E227" s="67"/>
      <c r="F227" s="44"/>
      <c r="G227" s="40"/>
      <c r="H227" s="41"/>
      <c r="I227" s="4"/>
      <c r="J227" s="116"/>
    </row>
    <row r="228" spans="1:10" x14ac:dyDescent="0.3">
      <c r="A228" s="90"/>
      <c r="B228" s="27"/>
      <c r="C228" s="66"/>
      <c r="D228" s="39"/>
      <c r="E228" s="67"/>
      <c r="F228" s="44"/>
      <c r="G228" s="40"/>
      <c r="H228" s="41"/>
      <c r="I228" s="4"/>
      <c r="J228" s="116"/>
    </row>
    <row r="229" spans="1:10" x14ac:dyDescent="0.3">
      <c r="A229" s="91"/>
      <c r="B229" s="92"/>
      <c r="C229" s="92"/>
      <c r="D229" s="118"/>
      <c r="E229" s="119"/>
      <c r="F229" s="120"/>
      <c r="G229" s="95"/>
      <c r="H229" s="121"/>
      <c r="I229" s="122"/>
      <c r="J229" s="123"/>
    </row>
    <row r="230" spans="1:10" x14ac:dyDescent="0.3">
      <c r="A230" s="7" t="s">
        <v>129</v>
      </c>
      <c r="B230" s="17"/>
      <c r="C230" s="93" t="s">
        <v>225</v>
      </c>
      <c r="D230" s="18">
        <v>1</v>
      </c>
      <c r="E230" s="19">
        <v>0</v>
      </c>
      <c r="F230" s="20">
        <f t="shared" ref="F230" si="42">PRODUCT(D230:E230)</f>
        <v>0</v>
      </c>
      <c r="G230" s="38">
        <v>10.3</v>
      </c>
      <c r="H230" s="55">
        <f>H9</f>
        <v>0</v>
      </c>
      <c r="I230" s="8">
        <f t="shared" ref="I230" si="43">G230-(G230/100*H230)</f>
        <v>10.3</v>
      </c>
      <c r="J230" s="9">
        <f t="shared" ref="J230" si="44">+F230*I230</f>
        <v>0</v>
      </c>
    </row>
    <row r="231" spans="1:10" x14ac:dyDescent="0.3">
      <c r="A231" s="89"/>
      <c r="B231" s="142"/>
      <c r="C231" s="133"/>
      <c r="D231" s="111"/>
      <c r="E231" s="112"/>
      <c r="F231" s="113"/>
      <c r="G231" s="86"/>
      <c r="H231" s="114"/>
      <c r="I231" s="5"/>
      <c r="J231" s="115"/>
    </row>
    <row r="232" spans="1:10" x14ac:dyDescent="0.3">
      <c r="A232" s="90"/>
      <c r="B232" s="141"/>
      <c r="C232" s="136"/>
      <c r="D232" s="39"/>
      <c r="E232" s="67"/>
      <c r="F232" s="44"/>
      <c r="G232" s="40"/>
      <c r="H232" s="41"/>
      <c r="I232" s="4"/>
      <c r="J232" s="116"/>
    </row>
    <row r="233" spans="1:10" x14ac:dyDescent="0.3">
      <c r="A233" s="90"/>
      <c r="B233" s="141"/>
      <c r="C233" s="136"/>
      <c r="D233" s="39"/>
      <c r="E233" s="67"/>
      <c r="F233" s="44"/>
      <c r="G233" s="40"/>
      <c r="H233" s="41"/>
      <c r="I233" s="4"/>
      <c r="J233" s="116"/>
    </row>
    <row r="234" spans="1:10" x14ac:dyDescent="0.3">
      <c r="A234" s="91"/>
      <c r="B234" s="150"/>
      <c r="C234" s="80"/>
      <c r="D234" s="118"/>
      <c r="E234" s="119"/>
      <c r="F234" s="120"/>
      <c r="G234" s="87"/>
      <c r="H234" s="121"/>
      <c r="I234" s="122"/>
      <c r="J234" s="123"/>
    </row>
    <row r="235" spans="1:10" x14ac:dyDescent="0.3">
      <c r="A235" s="58" t="s">
        <v>145</v>
      </c>
      <c r="B235" s="59"/>
      <c r="C235" s="59"/>
      <c r="D235" s="60"/>
      <c r="E235" s="61"/>
      <c r="F235" s="62"/>
      <c r="G235" s="63"/>
      <c r="H235" s="64"/>
      <c r="I235" s="63"/>
      <c r="J235" s="65"/>
    </row>
    <row r="236" spans="1:10" x14ac:dyDescent="0.3">
      <c r="A236" s="7" t="s">
        <v>15</v>
      </c>
      <c r="B236" s="74"/>
      <c r="C236" s="133"/>
      <c r="D236" s="111"/>
      <c r="E236" s="112"/>
      <c r="F236" s="113"/>
      <c r="G236" s="86" t="s">
        <v>16</v>
      </c>
      <c r="H236" s="114"/>
      <c r="I236" s="5"/>
      <c r="J236" s="115"/>
    </row>
    <row r="237" spans="1:10" x14ac:dyDescent="0.3">
      <c r="A237" s="70"/>
      <c r="B237" s="134"/>
      <c r="C237" s="135"/>
      <c r="D237" s="39"/>
      <c r="E237" s="67"/>
      <c r="F237" s="44"/>
      <c r="G237" s="40"/>
      <c r="H237" s="41"/>
      <c r="I237" s="4"/>
      <c r="J237" s="116"/>
    </row>
    <row r="238" spans="1:10" x14ac:dyDescent="0.3">
      <c r="A238" s="77"/>
      <c r="B238" s="134"/>
      <c r="C238" s="136"/>
      <c r="D238" s="39"/>
      <c r="E238" s="67"/>
      <c r="F238" s="44"/>
      <c r="G238" s="40"/>
      <c r="H238" s="41"/>
      <c r="I238" s="4"/>
      <c r="J238" s="116"/>
    </row>
    <row r="239" spans="1:10" x14ac:dyDescent="0.3">
      <c r="A239" s="73"/>
      <c r="B239" s="75"/>
      <c r="C239" s="80"/>
      <c r="D239" s="118"/>
      <c r="E239" s="119"/>
      <c r="F239" s="120"/>
      <c r="G239" s="87"/>
      <c r="H239" s="121"/>
      <c r="I239" s="122"/>
      <c r="J239" s="123"/>
    </row>
    <row r="240" spans="1:10" x14ac:dyDescent="0.3">
      <c r="A240" s="7" t="s">
        <v>10</v>
      </c>
      <c r="B240" s="17" t="s">
        <v>17</v>
      </c>
      <c r="C240" s="93"/>
      <c r="D240" s="18">
        <v>1</v>
      </c>
      <c r="E240" s="19">
        <v>0</v>
      </c>
      <c r="F240" s="20">
        <f t="shared" ref="F240:F241" si="45">PRODUCT(D240:E240)</f>
        <v>0</v>
      </c>
      <c r="G240" s="38">
        <v>150</v>
      </c>
      <c r="H240" s="55"/>
      <c r="I240" s="8">
        <f t="shared" ref="I240:I241" si="46">G240-(G240/100*H240)</f>
        <v>150</v>
      </c>
      <c r="J240" s="9">
        <f t="shared" ref="J240:J241" si="47">+F240*I240</f>
        <v>0</v>
      </c>
    </row>
    <row r="241" spans="1:10" x14ac:dyDescent="0.3">
      <c r="B241" s="17" t="s">
        <v>21</v>
      </c>
      <c r="C241" s="93"/>
      <c r="D241" s="18">
        <v>1</v>
      </c>
      <c r="E241" s="19">
        <v>0</v>
      </c>
      <c r="F241" s="20">
        <f t="shared" si="45"/>
        <v>0</v>
      </c>
      <c r="G241" s="38">
        <v>35</v>
      </c>
      <c r="H241" s="55"/>
      <c r="I241" s="8">
        <f t="shared" si="46"/>
        <v>35</v>
      </c>
      <c r="J241" s="9">
        <f t="shared" si="47"/>
        <v>0</v>
      </c>
    </row>
    <row r="242" spans="1:10" x14ac:dyDescent="0.3">
      <c r="A242" s="77"/>
      <c r="B242" s="74"/>
      <c r="C242" s="79"/>
      <c r="D242" s="111"/>
      <c r="E242" s="112"/>
      <c r="F242" s="113"/>
      <c r="G242" s="86"/>
      <c r="H242" s="114"/>
      <c r="I242" s="5"/>
      <c r="J242" s="115"/>
    </row>
    <row r="243" spans="1:10" x14ac:dyDescent="0.3">
      <c r="A243" s="73"/>
      <c r="B243" s="75"/>
      <c r="C243" s="80"/>
      <c r="D243" s="118"/>
      <c r="E243" s="119"/>
      <c r="F243" s="120"/>
      <c r="G243" s="87"/>
      <c r="H243" s="121"/>
      <c r="I243" s="122"/>
      <c r="J243" s="123"/>
    </row>
    <row r="244" spans="1:10" x14ac:dyDescent="0.3">
      <c r="I244" s="137" t="s">
        <v>18</v>
      </c>
      <c r="J244" s="115">
        <f>SUM(J11:J243)</f>
        <v>0</v>
      </c>
    </row>
    <row r="245" spans="1:10" x14ac:dyDescent="0.3">
      <c r="I245" s="138" t="s">
        <v>19</v>
      </c>
      <c r="J245" s="116">
        <f>J244/100*19</f>
        <v>0</v>
      </c>
    </row>
    <row r="246" spans="1:10" x14ac:dyDescent="0.3">
      <c r="I246" s="139" t="s">
        <v>20</v>
      </c>
      <c r="J246" s="14">
        <f>J244+J245</f>
        <v>0</v>
      </c>
    </row>
  </sheetData>
  <phoneticPr fontId="7" type="noConversion"/>
  <dataValidations count="26">
    <dataValidation type="list" allowBlank="1" showInputMessage="1" showErrorMessage="1" sqref="B11 B25" xr:uid="{00000000-0002-0000-0200-000000000000}">
      <formula1>"schwarz matt"</formula1>
    </dataValidation>
    <dataValidation type="list" allowBlank="1" showInputMessage="1" showErrorMessage="1" sqref="B19" xr:uid="{00000000-0002-0000-0200-000001000000}">
      <formula1>"Grün"</formula1>
    </dataValidation>
    <dataValidation type="list" allowBlank="1" showInputMessage="1" showErrorMessage="1" sqref="B15:B17 B23 B30 B37 B48 B55" xr:uid="{00000000-0002-0000-0200-000002000000}">
      <formula1>"glänzend schwarz"</formula1>
    </dataValidation>
    <dataValidation type="list" allowBlank="1" showInputMessage="1" showErrorMessage="1" sqref="A2:A4" xr:uid="{00000000-0002-0000-0200-000003000000}">
      <formula1>"ANGEBOT,BESTELLUNG"</formula1>
    </dataValidation>
    <dataValidation type="list" showDropDown="1" showInputMessage="1" showErrorMessage="1" sqref="A73:A74 A59 C59:C63 A61:A63 C72:C74 C65:C70 A66:A70" xr:uid="{00000000-0002-0000-0200-000004000000}">
      <formula1>"Bogenfirstkappe Barrel 205"</formula1>
    </dataValidation>
    <dataValidation type="list" allowBlank="1" showInputMessage="1" showErrorMessage="1" sqref="B26 B12" xr:uid="{00000000-0002-0000-0200-000005000000}">
      <formula1>"ANTHRAZIT/GRAU MATT"</formula1>
    </dataValidation>
    <dataValidation type="list" allowBlank="1" showInputMessage="1" showErrorMessage="1" sqref="B27 B13" xr:uid="{00000000-0002-0000-0200-000006000000}">
      <formula1>"TERRACOTTA MATT"</formula1>
    </dataValidation>
    <dataValidation type="list" allowBlank="1" showInputMessage="1" showErrorMessage="1" sqref="B14 B28:B29 B31" xr:uid="{00000000-0002-0000-0200-000007000000}">
      <formula1>"BRAUN MATT"</formula1>
    </dataValidation>
    <dataValidation type="list" allowBlank="1" showInputMessage="1" showErrorMessage="1" sqref="B18" xr:uid="{00000000-0002-0000-0200-000008000000}">
      <formula1>"Bordeaux"</formula1>
    </dataValidation>
    <dataValidation type="list" allowBlank="1" showInputMessage="1" showErrorMessage="1" sqref="B20" xr:uid="{00000000-0002-0000-0200-000009000000}">
      <formula1>"Schwarz"</formula1>
    </dataValidation>
    <dataValidation type="list" allowBlank="1" showInputMessage="1" showErrorMessage="1" sqref="B22" xr:uid="{00000000-0002-0000-0200-00000A000000}">
      <formula1>"Grau"</formula1>
    </dataValidation>
    <dataValidation type="list" showDropDown="1" showInputMessage="1" showErrorMessage="1" sqref="C58" xr:uid="{00000000-0002-0000-0200-00000B000000}">
      <formula1>"0-1RB.205"</formula1>
    </dataValidation>
    <dataValidation type="list" showDropDown="1" showInputMessage="1" showErrorMessage="1" sqref="A58" xr:uid="{00000000-0002-0000-0200-00000C000000}">
      <formula1>"1M Bogenfirstkappe 203"</formula1>
    </dataValidation>
    <dataValidation type="list" showDropDown="1" showInputMessage="1" showErrorMessage="1" sqref="C64" xr:uid="{00000000-0002-0000-0200-00000D000000}">
      <formula1>"0-3RB.205"</formula1>
    </dataValidation>
    <dataValidation type="list" showDropDown="1" showInputMessage="1" showErrorMessage="1" sqref="A64" xr:uid="{00000000-0002-0000-0200-00000E000000}">
      <formula1>"3M Bogenfirstkappe 203"</formula1>
    </dataValidation>
    <dataValidation type="list" showDropDown="1" showInputMessage="1" showErrorMessage="1" sqref="C71" xr:uid="{00000000-0002-0000-0200-00000F000000}">
      <formula1>"0-EC.RB.205.R"</formula1>
    </dataValidation>
    <dataValidation type="list" showDropDown="1" showInputMessage="1" showErrorMessage="1" sqref="A71" xr:uid="{00000000-0002-0000-0200-000010000000}">
      <formula1>"Endkappe 203"</formula1>
    </dataValidation>
    <dataValidation type="list" allowBlank="1" showInputMessage="1" showErrorMessage="1" sqref="B24" xr:uid="{00000000-0002-0000-0200-000011000000}">
      <formula1>"GREENSTONE"</formula1>
    </dataValidation>
    <dataValidation type="list" allowBlank="1" showInputMessage="1" showErrorMessage="1" sqref="B33" xr:uid="{50E27688-BEA5-4850-BDD2-4910A5E68423}">
      <formula1>"CAFE/braun"</formula1>
    </dataValidation>
    <dataValidation type="list" allowBlank="1" showInputMessage="1" showErrorMessage="1" sqref="B32 B39" xr:uid="{C0004254-47C4-4858-A9E4-11A4F8BC3A73}">
      <formula1>"TERRACOTTA"</formula1>
    </dataValidation>
    <dataValidation type="list" allowBlank="1" showInputMessage="1" showErrorMessage="1" sqref="B34" xr:uid="{3C6BEACB-D718-4F44-854C-44E78DF8AC2B}">
      <formula1>"COAL=SCHWARZ"</formula1>
    </dataValidation>
    <dataValidation type="list" allowBlank="1" showInputMessage="1" showErrorMessage="1" sqref="B38 B35:B36 B56 B49 B52:B54 B47 B42:B45" xr:uid="{9909F983-5748-4ADE-BACD-8D073D650208}">
      <formula1>"SCHIEFER"</formula1>
    </dataValidation>
    <dataValidation type="list" allowBlank="1" showInputMessage="1" showErrorMessage="1" sqref="B40" xr:uid="{2CB8E67E-8AE0-42D5-9637-417038F8757F}">
      <formula1>"SCHWARZ"</formula1>
    </dataValidation>
    <dataValidation type="list" allowBlank="1" showInputMessage="1" showErrorMessage="1" sqref="B51 B46" xr:uid="{2E6574CD-5B77-4EC7-AF22-496571A0F10A}">
      <formula1>"Cafe/braun"</formula1>
    </dataValidation>
    <dataValidation type="list" allowBlank="1" showInputMessage="1" showErrorMessage="1" sqref="B50" xr:uid="{6EA36FCE-84AE-4128-A159-8D48EECE5243}">
      <formula1>"Schiefer"</formula1>
    </dataValidation>
    <dataValidation type="list" allowBlank="1" showInputMessage="1" showErrorMessage="1" sqref="B21 B41" xr:uid="{CFCD71C7-1D1E-4FC4-ACA7-93A2F248CB07}">
      <formula1>"ANTHRAZIT/GRAU"</formula1>
    </dataValidation>
  </dataValidations>
  <pageMargins left="0.70866141732283472" right="0.70866141732283472" top="0.74803149606299213" bottom="0.74803149606299213" header="0.31496062992125984" footer="0.31496062992125984"/>
  <pageSetup paperSize="9" scale="72"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75"/>
  <sheetViews>
    <sheetView workbookViewId="0">
      <pane ySplit="10" topLeftCell="A11" activePane="bottomLeft" state="frozen"/>
      <selection pane="bottomLeft" activeCell="H9" sqref="H9"/>
    </sheetView>
  </sheetViews>
  <sheetFormatPr baseColWidth="10" defaultColWidth="11.44140625" defaultRowHeight="14.4" x14ac:dyDescent="0.3"/>
  <cols>
    <col min="1" max="1" width="31.6640625" customWidth="1"/>
    <col min="2" max="2" width="19.6640625" customWidth="1"/>
    <col min="3" max="3" width="21.109375" customWidth="1"/>
    <col min="4" max="4" width="20" style="6" customWidth="1"/>
    <col min="5" max="5" width="16.88671875" style="11" customWidth="1"/>
    <col min="6" max="6" width="14" style="10" customWidth="1"/>
    <col min="7" max="7" width="13" style="3" customWidth="1"/>
    <col min="8" max="8" width="11.5546875" style="12"/>
    <col min="9" max="9" width="11.5546875" style="3"/>
    <col min="10" max="10" width="11.5546875" style="6"/>
  </cols>
  <sheetData>
    <row r="1" spans="1:10" x14ac:dyDescent="0.3">
      <c r="A1" s="27"/>
      <c r="B1" s="27"/>
      <c r="C1" s="27"/>
      <c r="D1" s="28"/>
      <c r="E1" s="29"/>
      <c r="F1" s="30"/>
      <c r="G1" s="4"/>
      <c r="H1" s="13"/>
      <c r="I1" s="4"/>
      <c r="J1" s="28"/>
    </row>
    <row r="2" spans="1:10" ht="25.8" x14ac:dyDescent="0.5">
      <c r="A2" s="31"/>
      <c r="B2" s="27"/>
      <c r="C2" s="27"/>
      <c r="D2" s="28"/>
      <c r="E2" s="29"/>
      <c r="F2" s="30"/>
      <c r="G2" s="4"/>
      <c r="H2" s="13"/>
      <c r="I2" s="4"/>
      <c r="J2" s="32"/>
    </row>
    <row r="3" spans="1:10" ht="25.8" x14ac:dyDescent="0.5">
      <c r="A3" s="31"/>
      <c r="B3" s="27"/>
      <c r="C3" s="27"/>
      <c r="D3" s="28"/>
      <c r="E3" s="29"/>
      <c r="F3" s="30"/>
      <c r="G3" s="4"/>
      <c r="H3" s="13"/>
      <c r="I3" s="4"/>
      <c r="J3" s="28"/>
    </row>
    <row r="4" spans="1:10" ht="25.8" x14ac:dyDescent="0.5">
      <c r="A4" s="31"/>
      <c r="B4" s="27"/>
      <c r="C4" s="27"/>
      <c r="D4" s="33"/>
      <c r="E4" s="29"/>
      <c r="F4" s="30"/>
      <c r="G4" s="34"/>
      <c r="H4" s="13"/>
      <c r="I4" s="4"/>
      <c r="J4" s="28"/>
    </row>
    <row r="5" spans="1:10" x14ac:dyDescent="0.3">
      <c r="A5" s="27"/>
      <c r="B5" s="27"/>
      <c r="C5" s="27"/>
      <c r="D5" s="35"/>
      <c r="E5" s="29"/>
      <c r="F5" s="27"/>
      <c r="G5" s="4"/>
      <c r="H5" s="13"/>
      <c r="I5" s="36"/>
      <c r="J5" s="28"/>
    </row>
    <row r="6" spans="1:10" x14ac:dyDescent="0.3">
      <c r="A6" s="27"/>
      <c r="B6" s="27"/>
      <c r="C6" s="27"/>
      <c r="D6" s="35"/>
      <c r="E6" s="29"/>
      <c r="F6" s="30"/>
      <c r="G6" s="4"/>
      <c r="H6" s="13"/>
      <c r="I6" s="4"/>
      <c r="J6" s="28"/>
    </row>
    <row r="7" spans="1:10" ht="15.6" x14ac:dyDescent="0.3">
      <c r="A7" s="23"/>
      <c r="B7" s="37"/>
      <c r="C7" s="27"/>
      <c r="D7" s="28"/>
      <c r="E7" s="29"/>
      <c r="F7" s="30"/>
      <c r="G7" s="4"/>
      <c r="H7" s="13"/>
      <c r="I7" s="4"/>
      <c r="J7" s="28"/>
    </row>
    <row r="8" spans="1:10" ht="15.6" x14ac:dyDescent="0.3">
      <c r="A8" s="23"/>
      <c r="B8" s="1"/>
    </row>
    <row r="9" spans="1:10" ht="15.6" x14ac:dyDescent="0.3">
      <c r="A9" s="23"/>
      <c r="B9" s="1"/>
      <c r="H9" s="161">
        <v>0</v>
      </c>
    </row>
    <row r="10" spans="1:10" ht="15" thickBot="1" x14ac:dyDescent="0.35">
      <c r="A10" s="45" t="s">
        <v>0</v>
      </c>
      <c r="B10" s="46" t="s">
        <v>1</v>
      </c>
      <c r="C10" s="46" t="s">
        <v>2</v>
      </c>
      <c r="D10" s="47" t="s">
        <v>5</v>
      </c>
      <c r="E10" s="140" t="s">
        <v>6</v>
      </c>
      <c r="F10" s="48" t="s">
        <v>7</v>
      </c>
      <c r="G10" s="49" t="s">
        <v>8</v>
      </c>
      <c r="H10" s="16" t="s">
        <v>9</v>
      </c>
      <c r="I10" s="49" t="s">
        <v>3</v>
      </c>
      <c r="J10" s="50" t="s">
        <v>4</v>
      </c>
    </row>
    <row r="11" spans="1:10" x14ac:dyDescent="0.3">
      <c r="A11" s="17" t="s">
        <v>235</v>
      </c>
      <c r="B11" s="7" t="s">
        <v>12</v>
      </c>
      <c r="C11" s="42" t="s">
        <v>185</v>
      </c>
      <c r="D11" s="18">
        <v>2.4700000000000002</v>
      </c>
      <c r="E11" s="19">
        <v>0</v>
      </c>
      <c r="F11" s="20">
        <f>ROUNDUP((D11*E11),0)</f>
        <v>0</v>
      </c>
      <c r="G11" s="38">
        <v>13.35</v>
      </c>
      <c r="H11" s="22">
        <f>H9</f>
        <v>0</v>
      </c>
      <c r="I11" s="8">
        <f t="shared" ref="I11:I15" si="0">G11-(G11/100*H11)</f>
        <v>13.35</v>
      </c>
      <c r="J11" s="9">
        <f t="shared" ref="J11:J15" si="1">+F11*I11</f>
        <v>0</v>
      </c>
    </row>
    <row r="12" spans="1:10" x14ac:dyDescent="0.3">
      <c r="A12" s="105"/>
      <c r="B12" s="7" t="s">
        <v>187</v>
      </c>
      <c r="C12" s="7" t="s">
        <v>186</v>
      </c>
      <c r="D12" s="18">
        <v>2.4700000000000002</v>
      </c>
      <c r="E12" s="19">
        <v>0</v>
      </c>
      <c r="F12" s="20">
        <f t="shared" ref="F12:F75" si="2">ROUNDUP((D12*E12),0)</f>
        <v>0</v>
      </c>
      <c r="G12" s="38">
        <v>13.35</v>
      </c>
      <c r="H12" s="22">
        <f>H9</f>
        <v>0</v>
      </c>
      <c r="I12" s="8">
        <f t="shared" si="0"/>
        <v>13.35</v>
      </c>
      <c r="J12" s="9">
        <f t="shared" si="1"/>
        <v>0</v>
      </c>
    </row>
    <row r="13" spans="1:10" x14ac:dyDescent="0.3">
      <c r="A13" s="105"/>
      <c r="B13" s="7" t="s">
        <v>264</v>
      </c>
      <c r="C13" s="7" t="s">
        <v>188</v>
      </c>
      <c r="D13" s="18">
        <v>2.4700000000000002</v>
      </c>
      <c r="E13" s="19">
        <v>0</v>
      </c>
      <c r="F13" s="20">
        <f t="shared" si="2"/>
        <v>0</v>
      </c>
      <c r="G13" s="38">
        <v>13.35</v>
      </c>
      <c r="H13" s="22">
        <f>H9</f>
        <v>0</v>
      </c>
      <c r="I13" s="8">
        <f t="shared" si="0"/>
        <v>13.35</v>
      </c>
      <c r="J13" s="9">
        <f t="shared" si="1"/>
        <v>0</v>
      </c>
    </row>
    <row r="14" spans="1:10" x14ac:dyDescent="0.3">
      <c r="A14" s="105"/>
      <c r="B14" s="15"/>
      <c r="C14" s="78"/>
      <c r="D14" s="57"/>
      <c r="E14" s="106"/>
      <c r="F14" s="106"/>
      <c r="G14" s="53"/>
      <c r="H14" s="107"/>
      <c r="I14" s="108"/>
      <c r="J14" s="109"/>
    </row>
    <row r="15" spans="1:10" x14ac:dyDescent="0.3">
      <c r="A15" s="17" t="s">
        <v>256</v>
      </c>
      <c r="B15" s="7" t="s">
        <v>154</v>
      </c>
      <c r="C15" s="7" t="s">
        <v>189</v>
      </c>
      <c r="D15" s="18">
        <v>2.4700000000000002</v>
      </c>
      <c r="E15" s="19">
        <v>0</v>
      </c>
      <c r="F15" s="20">
        <f t="shared" si="2"/>
        <v>0</v>
      </c>
      <c r="G15" s="38">
        <v>13.35</v>
      </c>
      <c r="H15" s="22">
        <f>H9</f>
        <v>0</v>
      </c>
      <c r="I15" s="8">
        <f t="shared" si="0"/>
        <v>13.35</v>
      </c>
      <c r="J15" s="9">
        <f t="shared" si="1"/>
        <v>0</v>
      </c>
    </row>
    <row r="16" spans="1:10" x14ac:dyDescent="0.3">
      <c r="A16" s="74"/>
      <c r="B16" s="2"/>
      <c r="C16" s="2"/>
      <c r="D16" s="111"/>
      <c r="E16" s="112"/>
      <c r="F16" s="112"/>
      <c r="G16" s="86"/>
      <c r="H16" s="114"/>
      <c r="I16" s="5"/>
      <c r="J16" s="115"/>
    </row>
    <row r="17" spans="1:10" x14ac:dyDescent="0.3">
      <c r="A17" s="17" t="s">
        <v>236</v>
      </c>
      <c r="B17" s="7" t="s">
        <v>12</v>
      </c>
      <c r="C17" s="42" t="s">
        <v>237</v>
      </c>
      <c r="D17" s="18">
        <v>2.4700000000000002</v>
      </c>
      <c r="E17" s="19">
        <v>0</v>
      </c>
      <c r="F17" s="20">
        <f t="shared" si="2"/>
        <v>0</v>
      </c>
      <c r="G17" s="38">
        <v>14.35</v>
      </c>
      <c r="H17" s="22">
        <f>H15</f>
        <v>0</v>
      </c>
      <c r="I17" s="8">
        <f t="shared" ref="I17:I19" si="3">G17-(G17/100*H17)</f>
        <v>14.35</v>
      </c>
      <c r="J17" s="9">
        <f t="shared" ref="J17:J19" si="4">+F17*I17</f>
        <v>0</v>
      </c>
    </row>
    <row r="18" spans="1:10" x14ac:dyDescent="0.3">
      <c r="A18" s="71"/>
      <c r="B18" s="7" t="s">
        <v>187</v>
      </c>
      <c r="C18" s="7" t="s">
        <v>238</v>
      </c>
      <c r="D18" s="18">
        <v>2.4700000000000002</v>
      </c>
      <c r="E18" s="19">
        <v>0</v>
      </c>
      <c r="F18" s="20">
        <f t="shared" si="2"/>
        <v>0</v>
      </c>
      <c r="G18" s="38">
        <v>14.35</v>
      </c>
      <c r="H18" s="22">
        <f>H15</f>
        <v>0</v>
      </c>
      <c r="I18" s="8">
        <f t="shared" si="3"/>
        <v>14.35</v>
      </c>
      <c r="J18" s="9">
        <f t="shared" si="4"/>
        <v>0</v>
      </c>
    </row>
    <row r="19" spans="1:10" x14ac:dyDescent="0.3">
      <c r="A19" s="105"/>
      <c r="B19" s="7" t="s">
        <v>264</v>
      </c>
      <c r="C19" s="7" t="s">
        <v>239</v>
      </c>
      <c r="D19" s="18">
        <v>2.4700000000000002</v>
      </c>
      <c r="E19" s="19">
        <v>0</v>
      </c>
      <c r="F19" s="20">
        <f t="shared" si="2"/>
        <v>0</v>
      </c>
      <c r="G19" s="38">
        <v>14.35</v>
      </c>
      <c r="H19" s="22">
        <f>H15</f>
        <v>0</v>
      </c>
      <c r="I19" s="8">
        <f t="shared" si="3"/>
        <v>14.35</v>
      </c>
      <c r="J19" s="9">
        <f t="shared" si="4"/>
        <v>0</v>
      </c>
    </row>
    <row r="20" spans="1:10" x14ac:dyDescent="0.3">
      <c r="A20" s="76"/>
      <c r="B20" s="7" t="s">
        <v>265</v>
      </c>
      <c r="C20" s="7" t="s">
        <v>240</v>
      </c>
      <c r="D20" s="18">
        <v>2.4700000000000002</v>
      </c>
      <c r="E20" s="19">
        <v>0</v>
      </c>
      <c r="F20" s="20">
        <f t="shared" si="2"/>
        <v>0</v>
      </c>
      <c r="G20" s="38">
        <v>14.35</v>
      </c>
      <c r="H20" s="22">
        <f>H15</f>
        <v>0</v>
      </c>
      <c r="I20" s="8">
        <f t="shared" ref="I20" si="5">G20-(G20/100*H20)</f>
        <v>14.35</v>
      </c>
      <c r="J20" s="9">
        <f t="shared" ref="J20" si="6">+F20*I20</f>
        <v>0</v>
      </c>
    </row>
    <row r="21" spans="1:10" x14ac:dyDescent="0.3">
      <c r="A21" s="74"/>
      <c r="B21" s="2"/>
      <c r="C21" s="2"/>
      <c r="D21" s="111"/>
      <c r="E21" s="112"/>
      <c r="F21" s="112"/>
      <c r="G21" s="86"/>
      <c r="H21" s="114"/>
      <c r="I21" s="5"/>
      <c r="J21" s="115"/>
    </row>
    <row r="22" spans="1:10" x14ac:dyDescent="0.3">
      <c r="A22" s="181" t="s">
        <v>268</v>
      </c>
      <c r="B22" s="180"/>
      <c r="C22" s="27"/>
      <c r="D22" s="39"/>
      <c r="E22" s="67"/>
      <c r="F22" s="67"/>
      <c r="G22" s="40"/>
      <c r="H22" s="41"/>
      <c r="I22" s="4"/>
      <c r="J22" s="116"/>
    </row>
    <row r="23" spans="1:10" x14ac:dyDescent="0.3">
      <c r="A23" s="75"/>
      <c r="B23" s="92"/>
      <c r="C23" s="92"/>
      <c r="D23" s="118"/>
      <c r="E23" s="119"/>
      <c r="F23" s="119"/>
      <c r="G23" s="87"/>
      <c r="H23" s="121"/>
      <c r="I23" s="122"/>
      <c r="J23" s="123"/>
    </row>
    <row r="24" spans="1:10" x14ac:dyDescent="0.3">
      <c r="A24" s="58" t="s">
        <v>135</v>
      </c>
      <c r="B24" s="59"/>
      <c r="C24" s="59"/>
      <c r="D24" s="60"/>
      <c r="E24" s="61"/>
      <c r="F24" s="61"/>
      <c r="G24" s="63"/>
      <c r="H24" s="64"/>
      <c r="I24" s="63"/>
      <c r="J24" s="65"/>
    </row>
    <row r="25" spans="1:10" x14ac:dyDescent="0.3">
      <c r="A25" s="7" t="s">
        <v>51</v>
      </c>
      <c r="B25" s="17" t="s">
        <v>37</v>
      </c>
      <c r="C25" s="17" t="s">
        <v>50</v>
      </c>
      <c r="D25" s="18">
        <v>2.94</v>
      </c>
      <c r="E25" s="19">
        <v>0</v>
      </c>
      <c r="F25" s="20">
        <f t="shared" si="2"/>
        <v>0</v>
      </c>
      <c r="G25" s="38">
        <v>10.050000000000001</v>
      </c>
      <c r="H25" s="55">
        <f>H9</f>
        <v>0</v>
      </c>
      <c r="I25" s="8">
        <f t="shared" ref="I25:I60" si="7">G25-(G25/100*H25)</f>
        <v>10.050000000000001</v>
      </c>
      <c r="J25" s="9">
        <f t="shared" ref="J25:J60" si="8">+F25*I25</f>
        <v>0</v>
      </c>
    </row>
    <row r="26" spans="1:10" x14ac:dyDescent="0.3">
      <c r="A26" s="89"/>
      <c r="B26" s="142"/>
      <c r="C26" s="142"/>
      <c r="D26" s="111" t="s">
        <v>85</v>
      </c>
      <c r="E26" s="112"/>
      <c r="F26" s="112"/>
      <c r="G26" s="86"/>
      <c r="H26" s="114"/>
      <c r="I26" s="5"/>
      <c r="J26" s="115"/>
    </row>
    <row r="27" spans="1:10" x14ac:dyDescent="0.3">
      <c r="A27" s="151"/>
      <c r="B27" s="141"/>
      <c r="C27" s="141"/>
      <c r="D27" s="39"/>
      <c r="E27" s="67"/>
      <c r="F27" s="67"/>
      <c r="G27" s="40"/>
      <c r="H27" s="41"/>
      <c r="I27" s="4"/>
      <c r="J27" s="116"/>
    </row>
    <row r="28" spans="1:10" x14ac:dyDescent="0.3">
      <c r="A28" s="151"/>
      <c r="B28" s="141"/>
      <c r="C28" s="141"/>
      <c r="D28" s="39"/>
      <c r="E28" s="67"/>
      <c r="F28" s="67"/>
      <c r="G28" s="40"/>
      <c r="H28" s="41"/>
      <c r="I28" s="4"/>
      <c r="J28" s="116"/>
    </row>
    <row r="29" spans="1:10" x14ac:dyDescent="0.3">
      <c r="A29" s="152"/>
      <c r="B29" s="150"/>
      <c r="C29" s="150"/>
      <c r="D29" s="118"/>
      <c r="E29" s="119"/>
      <c r="F29" s="119"/>
      <c r="G29" s="87"/>
      <c r="H29" s="121"/>
      <c r="I29" s="122"/>
      <c r="J29" s="123"/>
    </row>
    <row r="30" spans="1:10" x14ac:dyDescent="0.3">
      <c r="A30" s="7" t="s">
        <v>52</v>
      </c>
      <c r="B30" s="17" t="s">
        <v>37</v>
      </c>
      <c r="C30" s="17" t="s">
        <v>203</v>
      </c>
      <c r="D30" s="18">
        <v>0.77</v>
      </c>
      <c r="E30" s="19">
        <v>0</v>
      </c>
      <c r="F30" s="20">
        <f t="shared" si="2"/>
        <v>0</v>
      </c>
      <c r="G30" s="38">
        <v>16.45</v>
      </c>
      <c r="H30" s="55">
        <f>H9</f>
        <v>0</v>
      </c>
      <c r="I30" s="8">
        <f t="shared" si="7"/>
        <v>16.45</v>
      </c>
      <c r="J30" s="9">
        <f t="shared" si="8"/>
        <v>0</v>
      </c>
    </row>
    <row r="31" spans="1:10" x14ac:dyDescent="0.3">
      <c r="A31" s="89"/>
      <c r="B31" s="142"/>
      <c r="C31" s="142"/>
      <c r="D31" s="111" t="s">
        <v>84</v>
      </c>
      <c r="E31" s="112"/>
      <c r="F31" s="112"/>
      <c r="G31" s="86"/>
      <c r="H31" s="114"/>
      <c r="I31" s="5"/>
      <c r="J31" s="115"/>
    </row>
    <row r="32" spans="1:10" x14ac:dyDescent="0.3">
      <c r="A32" s="151"/>
      <c r="B32" s="141"/>
      <c r="C32" s="141"/>
      <c r="D32" s="39"/>
      <c r="E32" s="67"/>
      <c r="F32" s="67"/>
      <c r="G32" s="40"/>
      <c r="H32" s="41"/>
      <c r="I32" s="4"/>
      <c r="J32" s="116"/>
    </row>
    <row r="33" spans="1:10" x14ac:dyDescent="0.3">
      <c r="A33" s="151"/>
      <c r="B33" s="141"/>
      <c r="C33" s="141"/>
      <c r="D33" s="39"/>
      <c r="E33" s="67"/>
      <c r="F33" s="67"/>
      <c r="G33" s="40"/>
      <c r="H33" s="41"/>
      <c r="I33" s="4"/>
      <c r="J33" s="116"/>
    </row>
    <row r="34" spans="1:10" x14ac:dyDescent="0.3">
      <c r="A34" s="152"/>
      <c r="B34" s="150"/>
      <c r="C34" s="150"/>
      <c r="D34" s="118"/>
      <c r="E34" s="119"/>
      <c r="F34" s="119"/>
      <c r="G34" s="87"/>
      <c r="H34" s="121"/>
      <c r="I34" s="122"/>
      <c r="J34" s="123"/>
    </row>
    <row r="35" spans="1:10" x14ac:dyDescent="0.3">
      <c r="A35" s="7" t="s">
        <v>54</v>
      </c>
      <c r="B35" s="17" t="s">
        <v>37</v>
      </c>
      <c r="C35" s="17" t="s">
        <v>53</v>
      </c>
      <c r="D35" s="18">
        <v>0.77</v>
      </c>
      <c r="E35" s="19">
        <v>0</v>
      </c>
      <c r="F35" s="20">
        <f t="shared" si="2"/>
        <v>0</v>
      </c>
      <c r="G35" s="38">
        <v>17.2</v>
      </c>
      <c r="H35" s="55">
        <f>H9</f>
        <v>0</v>
      </c>
      <c r="I35" s="8">
        <f t="shared" si="7"/>
        <v>17.2</v>
      </c>
      <c r="J35" s="9">
        <f t="shared" si="8"/>
        <v>0</v>
      </c>
    </row>
    <row r="36" spans="1:10" x14ac:dyDescent="0.3">
      <c r="A36" s="89"/>
      <c r="B36" s="142"/>
      <c r="C36" s="142"/>
      <c r="D36" s="111" t="s">
        <v>83</v>
      </c>
      <c r="E36" s="112"/>
      <c r="F36" s="112"/>
      <c r="G36" s="86"/>
      <c r="H36" s="114"/>
      <c r="I36" s="5"/>
      <c r="J36" s="115"/>
    </row>
    <row r="37" spans="1:10" x14ac:dyDescent="0.3">
      <c r="A37" s="90"/>
      <c r="B37" s="141"/>
      <c r="C37" s="141"/>
      <c r="D37" s="39"/>
      <c r="E37" s="67"/>
      <c r="F37" s="67"/>
      <c r="G37" s="40"/>
      <c r="H37" s="41"/>
      <c r="I37" s="4"/>
      <c r="J37" s="116"/>
    </row>
    <row r="38" spans="1:10" x14ac:dyDescent="0.3">
      <c r="A38" s="90"/>
      <c r="B38" s="141"/>
      <c r="C38" s="141"/>
      <c r="D38" s="39"/>
      <c r="E38" s="67"/>
      <c r="F38" s="67"/>
      <c r="G38" s="40"/>
      <c r="H38" s="41"/>
      <c r="I38" s="4"/>
      <c r="J38" s="116"/>
    </row>
    <row r="39" spans="1:10" x14ac:dyDescent="0.3">
      <c r="A39" s="91"/>
      <c r="B39" s="150"/>
      <c r="C39" s="150"/>
      <c r="D39" s="118"/>
      <c r="E39" s="119"/>
      <c r="F39" s="119"/>
      <c r="G39" s="87"/>
      <c r="H39" s="121"/>
      <c r="I39" s="122"/>
      <c r="J39" s="123"/>
    </row>
    <row r="40" spans="1:10" x14ac:dyDescent="0.3">
      <c r="A40" s="7" t="s">
        <v>222</v>
      </c>
      <c r="B40" s="17" t="s">
        <v>37</v>
      </c>
      <c r="C40" s="17" t="s">
        <v>223</v>
      </c>
      <c r="D40" s="18">
        <v>0.78</v>
      </c>
      <c r="E40" s="19">
        <v>0</v>
      </c>
      <c r="F40" s="20">
        <f t="shared" si="2"/>
        <v>0</v>
      </c>
      <c r="G40" s="38">
        <v>15.35</v>
      </c>
      <c r="H40" s="22">
        <f>H9</f>
        <v>0</v>
      </c>
      <c r="I40" s="8">
        <f t="shared" ref="I40" si="9">G40-(G40/100*H40)</f>
        <v>15.35</v>
      </c>
      <c r="J40" s="9">
        <f t="shared" ref="J40" si="10">+F40*I40</f>
        <v>0</v>
      </c>
    </row>
    <row r="41" spans="1:10" x14ac:dyDescent="0.3">
      <c r="A41" s="90"/>
      <c r="B41" s="141"/>
      <c r="C41" s="141"/>
      <c r="D41" s="39" t="s">
        <v>224</v>
      </c>
      <c r="E41" s="67"/>
      <c r="F41" s="67"/>
      <c r="G41" s="40"/>
      <c r="H41" s="41"/>
      <c r="I41" s="4"/>
      <c r="J41" s="116"/>
    </row>
    <row r="42" spans="1:10" x14ac:dyDescent="0.3">
      <c r="A42" s="27"/>
      <c r="B42" s="141"/>
      <c r="C42" s="141"/>
      <c r="D42" s="39"/>
      <c r="E42" s="67"/>
      <c r="F42" s="67"/>
      <c r="G42" s="40"/>
      <c r="H42" s="41"/>
      <c r="I42" s="4"/>
      <c r="J42" s="28"/>
    </row>
    <row r="43" spans="1:10" x14ac:dyDescent="0.3">
      <c r="A43" s="27"/>
      <c r="B43" s="141"/>
      <c r="C43" s="141"/>
      <c r="D43" s="39"/>
      <c r="E43" s="67"/>
      <c r="F43" s="67"/>
      <c r="G43" s="40"/>
      <c r="H43" s="41"/>
      <c r="I43" s="4"/>
      <c r="J43" s="28"/>
    </row>
    <row r="44" spans="1:10" x14ac:dyDescent="0.3">
      <c r="A44" s="92"/>
      <c r="B44" s="150"/>
      <c r="C44" s="150"/>
      <c r="D44" s="118"/>
      <c r="E44" s="119"/>
      <c r="F44" s="119"/>
      <c r="G44" s="87"/>
      <c r="H44" s="121"/>
      <c r="I44" s="122"/>
      <c r="J44" s="147"/>
    </row>
    <row r="45" spans="1:10" x14ac:dyDescent="0.3">
      <c r="A45" s="7" t="s">
        <v>243</v>
      </c>
      <c r="B45" s="17" t="s">
        <v>37</v>
      </c>
      <c r="C45" s="69" t="s">
        <v>242</v>
      </c>
      <c r="D45" s="51">
        <v>1</v>
      </c>
      <c r="E45" s="19">
        <v>0</v>
      </c>
      <c r="F45" s="20">
        <f t="shared" si="2"/>
        <v>0</v>
      </c>
      <c r="G45" s="38">
        <v>33.6</v>
      </c>
      <c r="H45" s="55">
        <f>H9</f>
        <v>0</v>
      </c>
      <c r="I45" s="21">
        <f t="shared" ref="I45:I49" si="11">G45-(G45/100*H45)</f>
        <v>33.6</v>
      </c>
      <c r="J45" s="18">
        <f t="shared" ref="J45:J49" si="12">+F45*I45</f>
        <v>0</v>
      </c>
    </row>
    <row r="46" spans="1:10" x14ac:dyDescent="0.3">
      <c r="A46" s="89"/>
      <c r="B46" s="183" t="s">
        <v>244</v>
      </c>
      <c r="C46" s="142"/>
      <c r="D46" s="143"/>
      <c r="E46" s="112"/>
      <c r="F46" s="112"/>
      <c r="G46" s="86"/>
      <c r="H46" s="114"/>
      <c r="I46" s="144"/>
      <c r="J46" s="145"/>
    </row>
    <row r="47" spans="1:10" x14ac:dyDescent="0.3">
      <c r="A47" s="90"/>
      <c r="B47" s="141"/>
      <c r="C47" s="141"/>
      <c r="D47" s="28"/>
      <c r="E47" s="67"/>
      <c r="F47" s="67"/>
      <c r="G47" s="40"/>
      <c r="H47" s="41"/>
      <c r="I47" s="68"/>
      <c r="J47" s="146"/>
    </row>
    <row r="48" spans="1:10" x14ac:dyDescent="0.3">
      <c r="A48" s="91"/>
      <c r="B48" s="150"/>
      <c r="C48" s="150"/>
      <c r="D48" s="147"/>
      <c r="E48" s="119"/>
      <c r="F48" s="119"/>
      <c r="G48" s="87"/>
      <c r="H48" s="121"/>
      <c r="I48" s="148"/>
      <c r="J48" s="149"/>
    </row>
    <row r="49" spans="1:10" x14ac:dyDescent="0.3">
      <c r="A49" s="7" t="s">
        <v>245</v>
      </c>
      <c r="B49" s="17" t="s">
        <v>37</v>
      </c>
      <c r="C49" s="17" t="s">
        <v>246</v>
      </c>
      <c r="D49" s="18">
        <v>1</v>
      </c>
      <c r="E49" s="19">
        <v>0</v>
      </c>
      <c r="F49" s="20">
        <f t="shared" si="2"/>
        <v>0</v>
      </c>
      <c r="G49" s="38">
        <v>47.5</v>
      </c>
      <c r="H49" s="22">
        <f>H9</f>
        <v>0</v>
      </c>
      <c r="I49" s="21">
        <f t="shared" si="11"/>
        <v>47.5</v>
      </c>
      <c r="J49" s="18">
        <f t="shared" si="12"/>
        <v>0</v>
      </c>
    </row>
    <row r="50" spans="1:10" x14ac:dyDescent="0.3">
      <c r="A50" s="89"/>
      <c r="B50" s="183" t="s">
        <v>244</v>
      </c>
      <c r="C50" s="142"/>
      <c r="D50" s="111"/>
      <c r="E50" s="112"/>
      <c r="F50" s="112"/>
      <c r="G50" s="86"/>
      <c r="H50" s="114"/>
      <c r="I50" s="144"/>
      <c r="J50" s="145"/>
    </row>
    <row r="51" spans="1:10" x14ac:dyDescent="0.3">
      <c r="A51" s="90"/>
      <c r="B51" s="141"/>
      <c r="C51" s="141"/>
      <c r="D51" s="39"/>
      <c r="E51" s="67"/>
      <c r="F51" s="67"/>
      <c r="G51" s="40"/>
      <c r="H51" s="41"/>
      <c r="I51" s="68"/>
      <c r="J51" s="146"/>
    </row>
    <row r="52" spans="1:10" x14ac:dyDescent="0.3">
      <c r="A52" s="91"/>
      <c r="B52" s="150"/>
      <c r="C52" s="150"/>
      <c r="D52" s="118"/>
      <c r="E52" s="119"/>
      <c r="F52" s="119"/>
      <c r="G52" s="87"/>
      <c r="H52" s="121"/>
      <c r="I52" s="148"/>
      <c r="J52" s="149"/>
    </row>
    <row r="53" spans="1:10" x14ac:dyDescent="0.3">
      <c r="A53" s="7" t="s">
        <v>247</v>
      </c>
      <c r="B53" s="17" t="s">
        <v>37</v>
      </c>
      <c r="C53" s="17" t="s">
        <v>248</v>
      </c>
      <c r="D53" s="18">
        <v>1</v>
      </c>
      <c r="E53" s="19">
        <v>0</v>
      </c>
      <c r="F53" s="20">
        <f t="shared" si="2"/>
        <v>0</v>
      </c>
      <c r="G53" s="38">
        <v>47.5</v>
      </c>
      <c r="H53" s="55">
        <f>H9</f>
        <v>0</v>
      </c>
      <c r="I53" s="8">
        <f t="shared" ref="I53" si="13">G53-(G53/100*H53)</f>
        <v>47.5</v>
      </c>
      <c r="J53" s="9">
        <f t="shared" ref="J53" si="14">+F53*I53</f>
        <v>0</v>
      </c>
    </row>
    <row r="54" spans="1:10" x14ac:dyDescent="0.3">
      <c r="A54" s="89"/>
      <c r="B54" s="183" t="s">
        <v>244</v>
      </c>
      <c r="C54" s="142"/>
      <c r="D54" s="111" t="s">
        <v>86</v>
      </c>
      <c r="E54" s="112"/>
      <c r="F54" s="112"/>
      <c r="G54" s="86"/>
      <c r="H54" s="114"/>
      <c r="I54" s="5"/>
      <c r="J54" s="115"/>
    </row>
    <row r="55" spans="1:10" x14ac:dyDescent="0.3">
      <c r="A55" s="90"/>
      <c r="B55" s="141"/>
      <c r="C55" s="141"/>
      <c r="D55" s="39"/>
      <c r="E55" s="67"/>
      <c r="F55" s="67"/>
      <c r="G55" s="40"/>
      <c r="H55" s="41"/>
      <c r="I55" s="4"/>
      <c r="J55" s="116"/>
    </row>
    <row r="56" spans="1:10" x14ac:dyDescent="0.3">
      <c r="A56" s="90"/>
      <c r="B56" s="141"/>
      <c r="C56" s="141"/>
      <c r="D56" s="39"/>
      <c r="E56" s="67"/>
      <c r="F56" s="67"/>
      <c r="G56" s="40"/>
      <c r="H56" s="41"/>
      <c r="I56" s="4"/>
      <c r="J56" s="116"/>
    </row>
    <row r="57" spans="1:10" x14ac:dyDescent="0.3">
      <c r="A57" s="75"/>
      <c r="B57" s="150"/>
      <c r="C57" s="150"/>
      <c r="D57" s="118"/>
      <c r="E57" s="119"/>
      <c r="F57" s="119"/>
      <c r="G57" s="87"/>
      <c r="H57" s="121"/>
      <c r="I57" s="122"/>
      <c r="J57" s="123"/>
    </row>
    <row r="58" spans="1:10" x14ac:dyDescent="0.3">
      <c r="A58" s="58" t="s">
        <v>136</v>
      </c>
      <c r="B58" s="59"/>
      <c r="C58" s="59"/>
      <c r="D58" s="60"/>
      <c r="E58" s="61"/>
      <c r="F58" s="61"/>
      <c r="G58" s="63"/>
      <c r="H58" s="64"/>
      <c r="I58" s="63"/>
      <c r="J58" s="65"/>
    </row>
    <row r="59" spans="1:10" x14ac:dyDescent="0.3">
      <c r="A59" s="7" t="s">
        <v>60</v>
      </c>
      <c r="B59" s="17" t="s">
        <v>37</v>
      </c>
      <c r="C59" s="17" t="s">
        <v>58</v>
      </c>
      <c r="D59" s="18">
        <v>0.9</v>
      </c>
      <c r="E59" s="19">
        <v>0</v>
      </c>
      <c r="F59" s="20">
        <f t="shared" si="2"/>
        <v>0</v>
      </c>
      <c r="G59" s="38">
        <v>22.25</v>
      </c>
      <c r="H59" s="22">
        <f>H9</f>
        <v>0</v>
      </c>
      <c r="I59" s="8">
        <f t="shared" si="7"/>
        <v>22.25</v>
      </c>
      <c r="J59" s="9">
        <f t="shared" si="8"/>
        <v>0</v>
      </c>
    </row>
    <row r="60" spans="1:10" x14ac:dyDescent="0.3">
      <c r="A60" s="89"/>
      <c r="B60" s="17" t="s">
        <v>37</v>
      </c>
      <c r="C60" s="17" t="s">
        <v>59</v>
      </c>
      <c r="D60" s="18">
        <v>0.9</v>
      </c>
      <c r="E60" s="19">
        <v>0</v>
      </c>
      <c r="F60" s="20">
        <f t="shared" si="2"/>
        <v>0</v>
      </c>
      <c r="G60" s="38">
        <v>22.25</v>
      </c>
      <c r="H60" s="22">
        <f>H9</f>
        <v>0</v>
      </c>
      <c r="I60" s="8">
        <f t="shared" si="7"/>
        <v>22.25</v>
      </c>
      <c r="J60" s="9">
        <f t="shared" si="8"/>
        <v>0</v>
      </c>
    </row>
    <row r="61" spans="1:10" x14ac:dyDescent="0.3">
      <c r="A61" s="90"/>
      <c r="B61" s="141"/>
      <c r="C61" s="141"/>
      <c r="D61" s="39" t="s">
        <v>241</v>
      </c>
      <c r="E61" s="67"/>
      <c r="F61" s="67"/>
      <c r="G61" s="40"/>
      <c r="H61" s="41"/>
      <c r="I61" s="4"/>
      <c r="J61" s="116"/>
    </row>
    <row r="62" spans="1:10" x14ac:dyDescent="0.3">
      <c r="A62" s="91"/>
      <c r="B62" s="150"/>
      <c r="C62" s="150"/>
      <c r="D62" s="118"/>
      <c r="E62" s="119"/>
      <c r="F62" s="119"/>
      <c r="G62" s="87"/>
      <c r="H62" s="121"/>
      <c r="I62" s="122"/>
      <c r="J62" s="123"/>
    </row>
    <row r="63" spans="1:10" x14ac:dyDescent="0.3">
      <c r="A63" s="58" t="s">
        <v>137</v>
      </c>
      <c r="B63" s="59"/>
      <c r="C63" s="59"/>
      <c r="D63" s="60"/>
      <c r="E63" s="61"/>
      <c r="F63" s="61"/>
      <c r="G63" s="63"/>
      <c r="H63" s="64"/>
      <c r="I63" s="63"/>
      <c r="J63" s="65"/>
    </row>
    <row r="64" spans="1:10" x14ac:dyDescent="0.3">
      <c r="A64" s="7" t="s">
        <v>70</v>
      </c>
      <c r="B64" s="17" t="s">
        <v>37</v>
      </c>
      <c r="C64" s="83" t="s">
        <v>249</v>
      </c>
      <c r="D64" s="18">
        <v>0.8</v>
      </c>
      <c r="E64" s="19">
        <v>0</v>
      </c>
      <c r="F64" s="20">
        <f t="shared" si="2"/>
        <v>0</v>
      </c>
      <c r="G64" s="38">
        <v>15.75</v>
      </c>
      <c r="H64" s="55">
        <f>H9</f>
        <v>0</v>
      </c>
      <c r="I64" s="8">
        <f t="shared" ref="I64" si="15">G64-(G64/100*H64)</f>
        <v>15.75</v>
      </c>
      <c r="J64" s="9">
        <f t="shared" ref="J64" si="16">+F64*I64</f>
        <v>0</v>
      </c>
    </row>
    <row r="65" spans="1:10" x14ac:dyDescent="0.3">
      <c r="A65" s="89"/>
      <c r="B65" s="142"/>
      <c r="C65" s="153"/>
      <c r="D65" s="111" t="s">
        <v>250</v>
      </c>
      <c r="E65" s="112"/>
      <c r="F65" s="112"/>
      <c r="G65" s="86"/>
      <c r="H65" s="114"/>
      <c r="I65" s="5"/>
      <c r="J65" s="115"/>
    </row>
    <row r="66" spans="1:10" x14ac:dyDescent="0.3">
      <c r="A66" s="90"/>
      <c r="B66" s="141"/>
      <c r="C66" s="154"/>
      <c r="D66" s="39"/>
      <c r="E66" s="67"/>
      <c r="F66" s="67"/>
      <c r="G66" s="40"/>
      <c r="H66" s="41"/>
      <c r="I66" s="4"/>
      <c r="J66" s="116"/>
    </row>
    <row r="67" spans="1:10" x14ac:dyDescent="0.3">
      <c r="A67" s="90"/>
      <c r="B67" s="141"/>
      <c r="C67" s="154"/>
      <c r="D67" s="39"/>
      <c r="E67" s="67"/>
      <c r="F67" s="67"/>
      <c r="G67" s="40"/>
      <c r="H67" s="41"/>
      <c r="I67" s="4"/>
      <c r="J67" s="116"/>
    </row>
    <row r="68" spans="1:10" x14ac:dyDescent="0.3">
      <c r="A68" s="91"/>
      <c r="B68" s="150"/>
      <c r="C68" s="155"/>
      <c r="D68" s="118"/>
      <c r="E68" s="119"/>
      <c r="F68" s="119"/>
      <c r="G68" s="87"/>
      <c r="H68" s="121"/>
      <c r="I68" s="122"/>
      <c r="J68" s="123"/>
    </row>
    <row r="69" spans="1:10" x14ac:dyDescent="0.3">
      <c r="A69" s="58" t="s">
        <v>138</v>
      </c>
      <c r="B69" s="59"/>
      <c r="C69" s="59"/>
      <c r="D69" s="60"/>
      <c r="E69" s="61"/>
      <c r="F69" s="61"/>
      <c r="G69" s="63"/>
      <c r="H69" s="64"/>
      <c r="I69" s="63"/>
      <c r="J69" s="65"/>
    </row>
    <row r="70" spans="1:10" x14ac:dyDescent="0.3">
      <c r="A70" s="7" t="s">
        <v>91</v>
      </c>
      <c r="B70" s="17" t="s">
        <v>37</v>
      </c>
      <c r="C70" s="83" t="s">
        <v>92</v>
      </c>
      <c r="D70" s="18">
        <v>0.77</v>
      </c>
      <c r="E70" s="19">
        <v>0</v>
      </c>
      <c r="F70" s="20">
        <f t="shared" si="2"/>
        <v>0</v>
      </c>
      <c r="G70" s="38">
        <v>15.65</v>
      </c>
      <c r="H70" s="55">
        <f>H9</f>
        <v>0</v>
      </c>
      <c r="I70" s="8">
        <f t="shared" ref="I70" si="17">G70-(G70/100*H70)</f>
        <v>15.65</v>
      </c>
      <c r="J70" s="9">
        <f t="shared" ref="J70" si="18">+F70*I70</f>
        <v>0</v>
      </c>
    </row>
    <row r="71" spans="1:10" x14ac:dyDescent="0.3">
      <c r="A71" s="89"/>
      <c r="B71" s="142"/>
      <c r="C71" s="153"/>
      <c r="D71" s="111" t="s">
        <v>93</v>
      </c>
      <c r="E71" s="112"/>
      <c r="F71" s="112"/>
      <c r="G71" s="86"/>
      <c r="H71" s="114"/>
      <c r="I71" s="5"/>
      <c r="J71" s="115"/>
    </row>
    <row r="72" spans="1:10" x14ac:dyDescent="0.3">
      <c r="A72" s="90"/>
      <c r="B72" s="141"/>
      <c r="C72" s="154"/>
      <c r="D72" s="39"/>
      <c r="E72" s="67"/>
      <c r="F72" s="67"/>
      <c r="G72" s="40"/>
      <c r="H72" s="41"/>
      <c r="I72" s="4"/>
      <c r="J72" s="116"/>
    </row>
    <row r="73" spans="1:10" x14ac:dyDescent="0.3">
      <c r="A73" s="90"/>
      <c r="B73" s="141"/>
      <c r="C73" s="154"/>
      <c r="D73" s="39"/>
      <c r="E73" s="67"/>
      <c r="F73" s="67"/>
      <c r="G73" s="40"/>
      <c r="H73" s="41"/>
      <c r="I73" s="4"/>
      <c r="J73" s="116"/>
    </row>
    <row r="74" spans="1:10" x14ac:dyDescent="0.3">
      <c r="A74" s="91"/>
      <c r="B74" s="150"/>
      <c r="C74" s="155"/>
      <c r="D74" s="118"/>
      <c r="E74" s="119"/>
      <c r="F74" s="119"/>
      <c r="G74" s="87"/>
      <c r="H74" s="121"/>
      <c r="I74" s="122"/>
      <c r="J74" s="123"/>
    </row>
    <row r="75" spans="1:10" x14ac:dyDescent="0.3">
      <c r="A75" s="7" t="s">
        <v>94</v>
      </c>
      <c r="B75" s="17" t="s">
        <v>37</v>
      </c>
      <c r="C75" s="83" t="s">
        <v>95</v>
      </c>
      <c r="D75" s="18">
        <v>0.77</v>
      </c>
      <c r="E75" s="19">
        <v>0</v>
      </c>
      <c r="F75" s="20">
        <f t="shared" si="2"/>
        <v>0</v>
      </c>
      <c r="G75" s="38">
        <v>16.850000000000001</v>
      </c>
      <c r="H75" s="55">
        <f>H9</f>
        <v>0</v>
      </c>
      <c r="I75" s="8">
        <f>G75-(G75/100*H75)</f>
        <v>16.850000000000001</v>
      </c>
      <c r="J75" s="9">
        <f t="shared" ref="J75" si="19">+F75*I75</f>
        <v>0</v>
      </c>
    </row>
    <row r="76" spans="1:10" x14ac:dyDescent="0.3">
      <c r="A76" s="89"/>
      <c r="B76" s="142"/>
      <c r="C76" s="153"/>
      <c r="D76" s="111" t="s">
        <v>80</v>
      </c>
      <c r="E76" s="112"/>
      <c r="F76" s="112"/>
      <c r="G76" s="86"/>
      <c r="H76" s="114"/>
      <c r="I76" s="5"/>
      <c r="J76" s="115"/>
    </row>
    <row r="77" spans="1:10" x14ac:dyDescent="0.3">
      <c r="A77" s="90"/>
      <c r="B77" s="141"/>
      <c r="C77" s="154"/>
      <c r="D77" s="39"/>
      <c r="E77" s="67"/>
      <c r="F77" s="67"/>
      <c r="G77" s="40"/>
      <c r="H77" s="41"/>
      <c r="I77" s="4"/>
      <c r="J77" s="116"/>
    </row>
    <row r="78" spans="1:10" x14ac:dyDescent="0.3">
      <c r="A78" s="90"/>
      <c r="B78" s="141"/>
      <c r="C78" s="154"/>
      <c r="D78" s="39"/>
      <c r="E78" s="67"/>
      <c r="F78" s="67"/>
      <c r="G78" s="40"/>
      <c r="H78" s="41"/>
      <c r="I78" s="4"/>
      <c r="J78" s="116"/>
    </row>
    <row r="79" spans="1:10" x14ac:dyDescent="0.3">
      <c r="A79" s="91"/>
      <c r="B79" s="150"/>
      <c r="C79" s="155"/>
      <c r="D79" s="118"/>
      <c r="E79" s="119"/>
      <c r="F79" s="119"/>
      <c r="G79" s="87"/>
      <c r="H79" s="121"/>
      <c r="I79" s="122"/>
      <c r="J79" s="123"/>
    </row>
    <row r="80" spans="1:10" x14ac:dyDescent="0.3">
      <c r="A80" s="17" t="s">
        <v>96</v>
      </c>
      <c r="B80" s="17" t="s">
        <v>37</v>
      </c>
      <c r="C80" s="83" t="s">
        <v>97</v>
      </c>
      <c r="D80" s="18">
        <v>1</v>
      </c>
      <c r="E80" s="19">
        <v>0</v>
      </c>
      <c r="F80" s="20">
        <f t="shared" ref="F80:F99" si="20">ROUNDUP((D80*E80),0)</f>
        <v>0</v>
      </c>
      <c r="G80" s="38">
        <v>17.649999999999999</v>
      </c>
      <c r="H80" s="55">
        <f>H9</f>
        <v>0</v>
      </c>
      <c r="I80" s="21">
        <f>G80-(G80/100*H80)</f>
        <v>17.649999999999999</v>
      </c>
      <c r="J80" s="18">
        <f>+F80*I80</f>
        <v>0</v>
      </c>
    </row>
    <row r="81" spans="1:10" x14ac:dyDescent="0.3">
      <c r="A81" s="89"/>
      <c r="B81" s="142"/>
      <c r="C81" s="153"/>
      <c r="D81" s="111" t="s">
        <v>98</v>
      </c>
      <c r="E81" s="112"/>
      <c r="F81" s="112"/>
      <c r="G81" s="86"/>
      <c r="H81" s="114"/>
      <c r="I81" s="5"/>
      <c r="J81" s="115"/>
    </row>
    <row r="82" spans="1:10" x14ac:dyDescent="0.3">
      <c r="A82" s="90"/>
      <c r="B82" s="141"/>
      <c r="C82" s="154"/>
      <c r="D82" s="39"/>
      <c r="E82" s="67"/>
      <c r="F82" s="67"/>
      <c r="G82" s="40"/>
      <c r="H82" s="41"/>
      <c r="I82" s="4"/>
      <c r="J82" s="116"/>
    </row>
    <row r="83" spans="1:10" x14ac:dyDescent="0.3">
      <c r="A83" s="90"/>
      <c r="B83" s="141"/>
      <c r="C83" s="154"/>
      <c r="D83" s="39"/>
      <c r="E83" s="67"/>
      <c r="F83" s="67"/>
      <c r="G83" s="40"/>
      <c r="H83" s="41"/>
      <c r="I83" s="4"/>
      <c r="J83" s="116"/>
    </row>
    <row r="84" spans="1:10" x14ac:dyDescent="0.3">
      <c r="A84" s="91"/>
      <c r="B84" s="150"/>
      <c r="C84" s="155"/>
      <c r="D84" s="118"/>
      <c r="E84" s="119"/>
      <c r="F84" s="119"/>
      <c r="G84" s="87"/>
      <c r="H84" s="121"/>
      <c r="I84" s="122"/>
      <c r="J84" s="123"/>
    </row>
    <row r="85" spans="1:10" x14ac:dyDescent="0.3">
      <c r="A85" s="15" t="s">
        <v>99</v>
      </c>
      <c r="B85" s="17" t="s">
        <v>37</v>
      </c>
      <c r="C85" s="83" t="s">
        <v>251</v>
      </c>
      <c r="D85" s="18">
        <v>0.9</v>
      </c>
      <c r="E85" s="19">
        <v>0</v>
      </c>
      <c r="F85" s="20">
        <f t="shared" si="20"/>
        <v>0</v>
      </c>
      <c r="G85" s="38">
        <v>21.2</v>
      </c>
      <c r="H85" s="55">
        <f>H9</f>
        <v>0</v>
      </c>
      <c r="I85" s="8">
        <f t="shared" ref="I85:I86" si="21">G85-(G85/100*H85)</f>
        <v>21.2</v>
      </c>
      <c r="J85" s="9">
        <f t="shared" ref="J85:J86" si="22">+F85*I85</f>
        <v>0</v>
      </c>
    </row>
    <row r="86" spans="1:10" x14ac:dyDescent="0.3">
      <c r="A86" s="89"/>
      <c r="B86" s="17" t="s">
        <v>37</v>
      </c>
      <c r="C86" s="83" t="s">
        <v>252</v>
      </c>
      <c r="D86" s="18">
        <v>0.9</v>
      </c>
      <c r="E86" s="19">
        <v>0</v>
      </c>
      <c r="F86" s="20">
        <f t="shared" si="20"/>
        <v>0</v>
      </c>
      <c r="G86" s="38">
        <v>21.2</v>
      </c>
      <c r="H86" s="55">
        <f>H9</f>
        <v>0</v>
      </c>
      <c r="I86" s="8">
        <f t="shared" si="21"/>
        <v>21.2</v>
      </c>
      <c r="J86" s="9">
        <f t="shared" si="22"/>
        <v>0</v>
      </c>
    </row>
    <row r="87" spans="1:10" x14ac:dyDescent="0.3">
      <c r="A87" s="90"/>
      <c r="B87" s="141"/>
      <c r="C87" s="154"/>
      <c r="D87" s="39"/>
      <c r="E87" s="67"/>
      <c r="F87" s="67"/>
      <c r="G87" s="40"/>
      <c r="H87" s="41"/>
      <c r="I87" s="4"/>
      <c r="J87" s="116"/>
    </row>
    <row r="88" spans="1:10" x14ac:dyDescent="0.3">
      <c r="A88" s="90"/>
      <c r="B88" s="141"/>
      <c r="C88" s="154"/>
      <c r="D88" s="39"/>
      <c r="E88" s="67"/>
      <c r="F88" s="67"/>
      <c r="G88" s="40"/>
      <c r="H88" s="41"/>
      <c r="I88" s="4"/>
      <c r="J88" s="116"/>
    </row>
    <row r="89" spans="1:10" x14ac:dyDescent="0.3">
      <c r="A89" s="91"/>
      <c r="B89" s="150"/>
      <c r="C89" s="155"/>
      <c r="D89" s="118"/>
      <c r="E89" s="119"/>
      <c r="F89" s="119"/>
      <c r="G89" s="87"/>
      <c r="H89" s="121"/>
      <c r="I89" s="122"/>
      <c r="J89" s="123"/>
    </row>
    <row r="90" spans="1:10" x14ac:dyDescent="0.3">
      <c r="A90" s="58" t="s">
        <v>139</v>
      </c>
      <c r="B90" s="59"/>
      <c r="C90" s="59"/>
      <c r="D90" s="60"/>
      <c r="E90" s="61"/>
      <c r="F90" s="61"/>
      <c r="G90" s="63"/>
      <c r="H90" s="64"/>
      <c r="I90" s="63"/>
      <c r="J90" s="65"/>
    </row>
    <row r="91" spans="1:10" x14ac:dyDescent="0.3">
      <c r="A91" s="7" t="s">
        <v>102</v>
      </c>
      <c r="B91" s="17" t="s">
        <v>37</v>
      </c>
      <c r="C91" s="17" t="s">
        <v>103</v>
      </c>
      <c r="D91" s="18">
        <v>1.61</v>
      </c>
      <c r="E91" s="19">
        <v>0</v>
      </c>
      <c r="F91" s="20">
        <f t="shared" si="20"/>
        <v>0</v>
      </c>
      <c r="G91" s="38">
        <v>17.45</v>
      </c>
      <c r="H91" s="55">
        <f>H9</f>
        <v>0</v>
      </c>
      <c r="I91" s="8">
        <f t="shared" ref="I91:I99" si="23">G91-(G91/100*H91)</f>
        <v>17.45</v>
      </c>
      <c r="J91" s="9">
        <f t="shared" ref="J91:J99" si="24">+F91*I91</f>
        <v>0</v>
      </c>
    </row>
    <row r="92" spans="1:10" x14ac:dyDescent="0.3">
      <c r="A92" t="s">
        <v>104</v>
      </c>
      <c r="B92" s="71" t="s">
        <v>37</v>
      </c>
      <c r="C92" s="71" t="s">
        <v>105</v>
      </c>
      <c r="D92" s="102">
        <v>1.1000000000000001</v>
      </c>
      <c r="E92" s="103">
        <v>0</v>
      </c>
      <c r="F92" s="20">
        <f t="shared" si="20"/>
        <v>0</v>
      </c>
      <c r="G92" s="84">
        <v>24.4</v>
      </c>
      <c r="H92" s="97">
        <f>H9</f>
        <v>0</v>
      </c>
      <c r="I92" s="98">
        <f t="shared" si="23"/>
        <v>24.4</v>
      </c>
      <c r="J92" s="99">
        <f t="shared" si="24"/>
        <v>0</v>
      </c>
    </row>
    <row r="93" spans="1:10" x14ac:dyDescent="0.3">
      <c r="A93" s="89"/>
      <c r="B93" s="142"/>
      <c r="C93" s="142"/>
      <c r="D93" s="111"/>
      <c r="E93" s="112"/>
      <c r="F93" s="112"/>
      <c r="G93" s="86"/>
      <c r="H93" s="114"/>
      <c r="I93" s="5"/>
      <c r="J93" s="115"/>
    </row>
    <row r="94" spans="1:10" x14ac:dyDescent="0.3">
      <c r="A94" s="90"/>
      <c r="B94" s="141"/>
      <c r="C94" s="141"/>
      <c r="D94" s="39"/>
      <c r="E94" s="67"/>
      <c r="F94" s="67"/>
      <c r="G94" s="40"/>
      <c r="H94" s="41"/>
      <c r="I94" s="4"/>
      <c r="J94" s="116"/>
    </row>
    <row r="95" spans="1:10" x14ac:dyDescent="0.3">
      <c r="A95" s="134"/>
      <c r="B95" s="141"/>
      <c r="C95" s="141"/>
      <c r="D95" s="39"/>
      <c r="E95" s="67"/>
      <c r="F95" s="67"/>
      <c r="G95" s="40"/>
      <c r="H95" s="41"/>
      <c r="I95" s="4"/>
      <c r="J95" s="116"/>
    </row>
    <row r="96" spans="1:10" x14ac:dyDescent="0.3">
      <c r="A96" s="91"/>
      <c r="B96" s="92"/>
      <c r="C96" s="92"/>
      <c r="D96" s="118"/>
      <c r="E96" s="119"/>
      <c r="F96" s="119"/>
      <c r="G96" s="87"/>
      <c r="H96" s="121"/>
      <c r="I96" s="122"/>
      <c r="J96" s="123"/>
    </row>
    <row r="97" spans="1:10" x14ac:dyDescent="0.3">
      <c r="A97" s="58" t="s">
        <v>140</v>
      </c>
      <c r="B97" s="59"/>
      <c r="C97" s="59"/>
      <c r="D97" s="60"/>
      <c r="E97" s="61"/>
      <c r="F97" s="61"/>
      <c r="G97" s="63"/>
      <c r="H97" s="64"/>
      <c r="I97" s="63"/>
      <c r="J97" s="65"/>
    </row>
    <row r="98" spans="1:10" x14ac:dyDescent="0.3">
      <c r="A98" s="7" t="s">
        <v>109</v>
      </c>
      <c r="B98" s="7" t="s">
        <v>106</v>
      </c>
      <c r="C98" s="7" t="s">
        <v>107</v>
      </c>
      <c r="D98" s="18">
        <v>0.77</v>
      </c>
      <c r="E98" s="19">
        <v>0</v>
      </c>
      <c r="F98" s="20">
        <f t="shared" si="20"/>
        <v>0</v>
      </c>
      <c r="G98" s="38">
        <v>18.5</v>
      </c>
      <c r="H98" s="55">
        <f>H9</f>
        <v>0</v>
      </c>
      <c r="I98" s="8">
        <f t="shared" si="23"/>
        <v>18.5</v>
      </c>
      <c r="J98" s="9">
        <f t="shared" si="24"/>
        <v>0</v>
      </c>
    </row>
    <row r="99" spans="1:10" x14ac:dyDescent="0.3">
      <c r="A99" t="s">
        <v>110</v>
      </c>
      <c r="B99" s="70" t="s">
        <v>37</v>
      </c>
      <c r="C99" s="82" t="s">
        <v>108</v>
      </c>
      <c r="D99" s="102">
        <v>0.77</v>
      </c>
      <c r="E99" s="103">
        <v>0</v>
      </c>
      <c r="F99" s="20">
        <f t="shared" si="20"/>
        <v>0</v>
      </c>
      <c r="G99" s="84">
        <v>22.9</v>
      </c>
      <c r="H99" s="97">
        <f>H9</f>
        <v>0</v>
      </c>
      <c r="I99" s="98">
        <f t="shared" si="23"/>
        <v>22.9</v>
      </c>
      <c r="J99" s="99">
        <f t="shared" si="24"/>
        <v>0</v>
      </c>
    </row>
    <row r="100" spans="1:10" x14ac:dyDescent="0.3">
      <c r="A100" s="77"/>
      <c r="B100" s="89"/>
      <c r="C100" s="110"/>
      <c r="D100" s="111" t="s">
        <v>112</v>
      </c>
      <c r="E100" s="112"/>
      <c r="F100" s="113"/>
      <c r="G100" s="86"/>
      <c r="H100" s="114"/>
      <c r="I100" s="5"/>
      <c r="J100" s="115"/>
    </row>
    <row r="101" spans="1:10" x14ac:dyDescent="0.3">
      <c r="A101" s="77"/>
      <c r="B101" s="90"/>
      <c r="C101" s="66"/>
      <c r="D101" s="39"/>
      <c r="E101" s="67"/>
      <c r="F101" s="44"/>
      <c r="G101" s="40"/>
      <c r="H101" s="41"/>
      <c r="I101" s="4"/>
      <c r="J101" s="116"/>
    </row>
    <row r="102" spans="1:10" x14ac:dyDescent="0.3">
      <c r="A102" s="77"/>
      <c r="B102" s="90"/>
      <c r="C102" s="66"/>
      <c r="D102" s="39"/>
      <c r="E102" s="67"/>
      <c r="F102" s="44"/>
      <c r="G102" s="40"/>
      <c r="H102" s="41"/>
      <c r="I102" s="4"/>
      <c r="J102" s="116"/>
    </row>
    <row r="103" spans="1:10" x14ac:dyDescent="0.3">
      <c r="A103" s="73"/>
      <c r="B103" s="91"/>
      <c r="C103" s="117"/>
      <c r="D103" s="118"/>
      <c r="E103" s="119"/>
      <c r="F103" s="120"/>
      <c r="G103" s="87"/>
      <c r="H103" s="121"/>
      <c r="I103" s="122"/>
      <c r="J103" s="123"/>
    </row>
    <row r="104" spans="1:10" x14ac:dyDescent="0.3">
      <c r="A104" s="58" t="s">
        <v>141</v>
      </c>
      <c r="B104" s="59"/>
      <c r="C104" s="59"/>
      <c r="D104" s="60"/>
      <c r="E104" s="61"/>
      <c r="F104" s="62"/>
      <c r="G104" s="63"/>
      <c r="H104" s="64"/>
      <c r="I104" s="63"/>
      <c r="J104" s="65"/>
    </row>
    <row r="105" spans="1:10" x14ac:dyDescent="0.3">
      <c r="A105" s="7" t="s">
        <v>111</v>
      </c>
      <c r="B105" s="17" t="s">
        <v>106</v>
      </c>
      <c r="C105" s="17" t="s">
        <v>113</v>
      </c>
      <c r="D105" s="18">
        <v>1</v>
      </c>
      <c r="E105" s="19">
        <v>0</v>
      </c>
      <c r="F105" s="20">
        <f t="shared" ref="F105:F148" si="25">PRODUCT(D105:E105)</f>
        <v>0</v>
      </c>
      <c r="G105" s="38">
        <v>86.85</v>
      </c>
      <c r="H105" s="55">
        <f>H9</f>
        <v>0</v>
      </c>
      <c r="I105" s="8">
        <f t="shared" ref="I105:I148" si="26">G105-(G105/100*H105)</f>
        <v>86.85</v>
      </c>
      <c r="J105" s="9">
        <f t="shared" ref="J105:J148" si="27">+F105*I105</f>
        <v>0</v>
      </c>
    </row>
    <row r="106" spans="1:10" x14ac:dyDescent="0.3">
      <c r="A106" s="89"/>
      <c r="B106" s="142"/>
      <c r="C106" s="79"/>
      <c r="D106" s="111"/>
      <c r="E106" s="112"/>
      <c r="F106" s="113"/>
      <c r="G106" s="86"/>
      <c r="H106" s="114"/>
      <c r="I106" s="5"/>
      <c r="J106" s="115"/>
    </row>
    <row r="107" spans="1:10" x14ac:dyDescent="0.3">
      <c r="A107" s="90"/>
      <c r="B107" s="141"/>
      <c r="C107" s="136"/>
      <c r="D107" s="39"/>
      <c r="E107" s="67"/>
      <c r="F107" s="44"/>
      <c r="G107" s="40"/>
      <c r="H107" s="41"/>
      <c r="I107" s="4"/>
      <c r="J107" s="116"/>
    </row>
    <row r="108" spans="1:10" x14ac:dyDescent="0.3">
      <c r="A108" s="90"/>
      <c r="B108" s="141"/>
      <c r="C108" s="136"/>
      <c r="D108" s="39"/>
      <c r="E108" s="67"/>
      <c r="F108" s="44"/>
      <c r="G108" s="40"/>
      <c r="H108" s="41"/>
      <c r="I108" s="4"/>
      <c r="J108" s="116"/>
    </row>
    <row r="109" spans="1:10" x14ac:dyDescent="0.3">
      <c r="A109" s="91"/>
      <c r="B109" s="150"/>
      <c r="C109" s="80"/>
      <c r="D109" s="118"/>
      <c r="E109" s="119"/>
      <c r="F109" s="120"/>
      <c r="G109" s="87"/>
      <c r="H109" s="121"/>
      <c r="I109" s="122"/>
      <c r="J109" s="123"/>
    </row>
    <row r="110" spans="1:10" x14ac:dyDescent="0.3">
      <c r="A110" s="156" t="s">
        <v>114</v>
      </c>
      <c r="B110" s="7" t="s">
        <v>106</v>
      </c>
      <c r="C110" s="52" t="s">
        <v>204</v>
      </c>
      <c r="D110" s="18">
        <v>1</v>
      </c>
      <c r="E110" s="19">
        <v>0</v>
      </c>
      <c r="F110" s="20">
        <f t="shared" si="25"/>
        <v>0</v>
      </c>
      <c r="G110" s="88">
        <v>75.099999999999994</v>
      </c>
      <c r="H110" s="55">
        <f>H9</f>
        <v>0</v>
      </c>
      <c r="I110" s="8">
        <f t="shared" si="26"/>
        <v>75.099999999999994</v>
      </c>
      <c r="J110" s="9">
        <f t="shared" si="27"/>
        <v>0</v>
      </c>
    </row>
    <row r="111" spans="1:10" x14ac:dyDescent="0.3">
      <c r="A111" s="157"/>
      <c r="B111" s="2"/>
      <c r="C111" s="110"/>
      <c r="D111" s="111"/>
      <c r="E111" s="112"/>
      <c r="F111" s="113"/>
      <c r="G111" s="94"/>
      <c r="H111" s="114"/>
      <c r="I111" s="5"/>
      <c r="J111" s="115"/>
    </row>
    <row r="112" spans="1:10" x14ac:dyDescent="0.3">
      <c r="A112" s="158"/>
      <c r="B112" s="27"/>
      <c r="C112" s="66"/>
      <c r="D112" s="39"/>
      <c r="E112" s="67"/>
      <c r="F112" s="44"/>
      <c r="G112" s="124"/>
      <c r="H112" s="41"/>
      <c r="I112" s="4"/>
      <c r="J112" s="116"/>
    </row>
    <row r="113" spans="1:10" x14ac:dyDescent="0.3">
      <c r="A113" s="158"/>
      <c r="B113" s="27"/>
      <c r="C113" s="66"/>
      <c r="D113" s="39"/>
      <c r="E113" s="67"/>
      <c r="F113" s="44"/>
      <c r="G113" s="124"/>
      <c r="H113" s="41"/>
      <c r="I113" s="4"/>
      <c r="J113" s="116"/>
    </row>
    <row r="114" spans="1:10" x14ac:dyDescent="0.3">
      <c r="A114" s="91"/>
      <c r="B114" s="92"/>
      <c r="C114" s="92"/>
      <c r="D114" s="118"/>
      <c r="E114" s="119"/>
      <c r="F114" s="120"/>
      <c r="G114" s="95"/>
      <c r="H114" s="121"/>
      <c r="I114" s="122"/>
      <c r="J114" s="123"/>
    </row>
    <row r="115" spans="1:10" x14ac:dyDescent="0.3">
      <c r="A115" s="7" t="s">
        <v>116</v>
      </c>
      <c r="B115" s="17" t="s">
        <v>106</v>
      </c>
      <c r="C115" s="17" t="s">
        <v>206</v>
      </c>
      <c r="D115" s="18">
        <v>1</v>
      </c>
      <c r="E115" s="19">
        <v>0</v>
      </c>
      <c r="F115" s="20">
        <f t="shared" si="25"/>
        <v>0</v>
      </c>
      <c r="G115" s="38">
        <v>68.2</v>
      </c>
      <c r="H115" s="22">
        <f>H9</f>
        <v>0</v>
      </c>
      <c r="I115" s="8">
        <f t="shared" si="26"/>
        <v>68.2</v>
      </c>
      <c r="J115" s="9">
        <f t="shared" si="27"/>
        <v>0</v>
      </c>
    </row>
    <row r="116" spans="1:10" x14ac:dyDescent="0.3">
      <c r="A116" s="89"/>
      <c r="B116" s="142"/>
      <c r="C116" s="142"/>
      <c r="D116" s="111"/>
      <c r="E116" s="112"/>
      <c r="F116" s="113"/>
      <c r="G116" s="86"/>
      <c r="H116" s="114"/>
      <c r="I116" s="5"/>
      <c r="J116" s="115"/>
    </row>
    <row r="117" spans="1:10" x14ac:dyDescent="0.3">
      <c r="A117" s="90"/>
      <c r="B117" s="141"/>
      <c r="C117" s="141"/>
      <c r="D117" s="39"/>
      <c r="E117" s="67"/>
      <c r="F117" s="44"/>
      <c r="G117" s="40"/>
      <c r="H117" s="41"/>
      <c r="I117" s="4"/>
      <c r="J117" s="116"/>
    </row>
    <row r="118" spans="1:10" x14ac:dyDescent="0.3">
      <c r="A118" s="90"/>
      <c r="B118" s="141"/>
      <c r="C118" s="141"/>
      <c r="D118" s="39"/>
      <c r="E118" s="67"/>
      <c r="F118" s="44"/>
      <c r="G118" s="40"/>
      <c r="H118" s="41"/>
      <c r="I118" s="4"/>
      <c r="J118" s="116"/>
    </row>
    <row r="119" spans="1:10" x14ac:dyDescent="0.3">
      <c r="A119" s="91"/>
      <c r="B119" s="150"/>
      <c r="C119" s="150"/>
      <c r="D119" s="118"/>
      <c r="E119" s="119"/>
      <c r="F119" s="120"/>
      <c r="G119" s="87"/>
      <c r="H119" s="121"/>
      <c r="I119" s="122"/>
      <c r="J119" s="123"/>
    </row>
    <row r="120" spans="1:10" x14ac:dyDescent="0.3">
      <c r="A120" s="91"/>
      <c r="B120" s="150"/>
      <c r="C120" s="150"/>
      <c r="D120" s="118"/>
      <c r="E120" s="119"/>
      <c r="F120" s="120"/>
      <c r="G120" s="87"/>
      <c r="H120" s="121"/>
      <c r="I120" s="122"/>
      <c r="J120" s="123"/>
    </row>
    <row r="121" spans="1:10" x14ac:dyDescent="0.3">
      <c r="A121" s="58" t="s">
        <v>142</v>
      </c>
      <c r="B121" s="59"/>
      <c r="C121" s="59"/>
      <c r="D121" s="60"/>
      <c r="E121" s="61"/>
      <c r="F121" s="62"/>
      <c r="G121" s="63"/>
      <c r="H121" s="64"/>
      <c r="I121" s="63"/>
      <c r="J121" s="65"/>
    </row>
    <row r="122" spans="1:10" x14ac:dyDescent="0.3">
      <c r="A122" s="156" t="s">
        <v>117</v>
      </c>
      <c r="B122" s="7" t="s">
        <v>118</v>
      </c>
      <c r="C122" s="162" t="s">
        <v>228</v>
      </c>
      <c r="D122" s="18"/>
      <c r="E122" s="19"/>
      <c r="F122" s="20"/>
      <c r="G122" s="96"/>
      <c r="H122" s="55"/>
      <c r="I122" s="8"/>
      <c r="J122" s="9"/>
    </row>
    <row r="123" spans="1:10" x14ac:dyDescent="0.3">
      <c r="A123" s="157"/>
      <c r="B123" s="2"/>
      <c r="C123" s="110"/>
      <c r="D123" s="111"/>
      <c r="E123" s="112"/>
      <c r="F123" s="113"/>
      <c r="G123" s="94"/>
      <c r="H123" s="114"/>
      <c r="I123" s="5"/>
      <c r="J123" s="115"/>
    </row>
    <row r="124" spans="1:10" x14ac:dyDescent="0.3">
      <c r="A124" s="158"/>
      <c r="B124" s="27"/>
      <c r="C124" s="66"/>
      <c r="D124" s="39"/>
      <c r="E124" s="67"/>
      <c r="F124" s="44"/>
      <c r="G124" s="124"/>
      <c r="H124" s="41"/>
      <c r="I124" s="4"/>
      <c r="J124" s="116"/>
    </row>
    <row r="125" spans="1:10" x14ac:dyDescent="0.3">
      <c r="A125" s="158"/>
      <c r="B125" s="27"/>
      <c r="C125" s="66"/>
      <c r="D125" s="39"/>
      <c r="E125" s="67"/>
      <c r="F125" s="44"/>
      <c r="G125" s="124"/>
      <c r="H125" s="41"/>
      <c r="I125" s="4"/>
      <c r="J125" s="116"/>
    </row>
    <row r="126" spans="1:10" x14ac:dyDescent="0.3">
      <c r="A126" s="91"/>
      <c r="B126" s="92"/>
      <c r="C126" s="92"/>
      <c r="D126" s="118"/>
      <c r="E126" s="119"/>
      <c r="F126" s="120"/>
      <c r="G126" s="95"/>
      <c r="H126" s="121"/>
      <c r="I126" s="122"/>
      <c r="J126" s="123"/>
    </row>
    <row r="127" spans="1:10" x14ac:dyDescent="0.3">
      <c r="A127" s="7" t="s">
        <v>119</v>
      </c>
      <c r="B127" s="7" t="s">
        <v>13</v>
      </c>
      <c r="C127" s="162" t="s">
        <v>228</v>
      </c>
      <c r="D127" s="18"/>
      <c r="E127" s="19"/>
      <c r="F127" s="20"/>
      <c r="G127" s="38"/>
      <c r="H127" s="55"/>
      <c r="I127" s="8"/>
      <c r="J127" s="9"/>
    </row>
    <row r="128" spans="1:10" x14ac:dyDescent="0.3">
      <c r="A128" s="89"/>
      <c r="B128" s="2"/>
      <c r="C128" s="2"/>
      <c r="D128" s="111"/>
      <c r="E128" s="112"/>
      <c r="F128" s="113"/>
      <c r="G128" s="94"/>
      <c r="H128" s="114"/>
      <c r="I128" s="5"/>
      <c r="J128" s="115"/>
    </row>
    <row r="129" spans="1:10" x14ac:dyDescent="0.3">
      <c r="A129" s="90"/>
      <c r="B129" s="27"/>
      <c r="C129" s="27"/>
      <c r="D129" s="39"/>
      <c r="E129" s="67"/>
      <c r="F129" s="44"/>
      <c r="G129" s="124"/>
      <c r="H129" s="41"/>
      <c r="I129" s="4"/>
      <c r="J129" s="116"/>
    </row>
    <row r="130" spans="1:10" x14ac:dyDescent="0.3">
      <c r="A130" s="90"/>
      <c r="B130" s="27"/>
      <c r="C130" s="27"/>
      <c r="D130" s="39"/>
      <c r="E130" s="67"/>
      <c r="F130" s="44"/>
      <c r="G130" s="124"/>
      <c r="H130" s="41"/>
      <c r="I130" s="4"/>
      <c r="J130" s="116"/>
    </row>
    <row r="131" spans="1:10" x14ac:dyDescent="0.3">
      <c r="A131" s="91"/>
      <c r="B131" s="92"/>
      <c r="C131" s="92"/>
      <c r="D131" s="118"/>
      <c r="E131" s="119"/>
      <c r="F131" s="120"/>
      <c r="G131" s="95"/>
      <c r="H131" s="121"/>
      <c r="I131" s="122"/>
      <c r="J131" s="123"/>
    </row>
    <row r="132" spans="1:10" x14ac:dyDescent="0.3">
      <c r="A132" s="70" t="s">
        <v>14</v>
      </c>
      <c r="B132" s="70" t="s">
        <v>120</v>
      </c>
      <c r="C132" s="70" t="s">
        <v>229</v>
      </c>
      <c r="D132" s="102">
        <v>1</v>
      </c>
      <c r="E132" s="103">
        <v>0</v>
      </c>
      <c r="F132" s="104">
        <f t="shared" si="25"/>
        <v>0</v>
      </c>
      <c r="G132" s="84">
        <v>28.75</v>
      </c>
      <c r="H132" s="97">
        <f>H9</f>
        <v>0</v>
      </c>
      <c r="I132" s="98">
        <f t="shared" si="26"/>
        <v>28.75</v>
      </c>
      <c r="J132" s="99">
        <f t="shared" si="27"/>
        <v>0</v>
      </c>
    </row>
    <row r="133" spans="1:10" x14ac:dyDescent="0.3">
      <c r="A133" s="89"/>
      <c r="B133" s="2"/>
      <c r="C133" s="2"/>
      <c r="D133" s="111"/>
      <c r="E133" s="112"/>
      <c r="F133" s="113"/>
      <c r="G133" s="94"/>
      <c r="H133" s="114"/>
      <c r="I133" s="5"/>
      <c r="J133" s="115"/>
    </row>
    <row r="134" spans="1:10" x14ac:dyDescent="0.3">
      <c r="A134" s="90"/>
      <c r="B134" s="27"/>
      <c r="C134" s="27"/>
      <c r="D134" s="39"/>
      <c r="E134" s="67"/>
      <c r="F134" s="44"/>
      <c r="G134" s="124"/>
      <c r="H134" s="41"/>
      <c r="I134" s="4"/>
      <c r="J134" s="116"/>
    </row>
    <row r="135" spans="1:10" x14ac:dyDescent="0.3">
      <c r="A135" s="91"/>
      <c r="B135" s="92"/>
      <c r="C135" s="92"/>
      <c r="D135" s="118"/>
      <c r="E135" s="119"/>
      <c r="F135" s="120"/>
      <c r="G135" s="95"/>
      <c r="H135" s="121"/>
      <c r="I135" s="122"/>
      <c r="J135" s="123"/>
    </row>
    <row r="136" spans="1:10" x14ac:dyDescent="0.3">
      <c r="A136" s="58" t="s">
        <v>143</v>
      </c>
      <c r="B136" s="59"/>
      <c r="C136" s="59"/>
      <c r="D136" s="60"/>
      <c r="E136" s="61"/>
      <c r="F136" s="62"/>
      <c r="G136" s="63"/>
      <c r="H136" s="64"/>
      <c r="I136" s="63"/>
      <c r="J136" s="65"/>
    </row>
    <row r="137" spans="1:10" x14ac:dyDescent="0.3">
      <c r="A137" s="24" t="s">
        <v>121</v>
      </c>
      <c r="B137" s="24" t="s">
        <v>146</v>
      </c>
      <c r="C137" s="24" t="s">
        <v>208</v>
      </c>
      <c r="D137" s="18">
        <v>1</v>
      </c>
      <c r="E137" s="19">
        <v>0</v>
      </c>
      <c r="F137" s="20">
        <f t="shared" si="25"/>
        <v>0</v>
      </c>
      <c r="G137" s="38">
        <v>23.4</v>
      </c>
      <c r="H137" s="55">
        <f>H9</f>
        <v>0</v>
      </c>
      <c r="I137" s="8">
        <f t="shared" si="26"/>
        <v>23.4</v>
      </c>
      <c r="J137" s="9">
        <f t="shared" si="27"/>
        <v>0</v>
      </c>
    </row>
    <row r="138" spans="1:10" x14ac:dyDescent="0.3">
      <c r="A138" s="130"/>
      <c r="B138" s="24" t="s">
        <v>147</v>
      </c>
      <c r="C138" s="24" t="s">
        <v>209</v>
      </c>
      <c r="D138" s="18">
        <v>1</v>
      </c>
      <c r="E138" s="19">
        <v>0</v>
      </c>
      <c r="F138" s="20">
        <f t="shared" si="25"/>
        <v>0</v>
      </c>
      <c r="G138" s="38">
        <v>23.4</v>
      </c>
      <c r="H138" s="55">
        <f>H9</f>
        <v>0</v>
      </c>
      <c r="I138" s="8">
        <f t="shared" si="26"/>
        <v>23.4</v>
      </c>
      <c r="J138" s="9">
        <f t="shared" si="27"/>
        <v>0</v>
      </c>
    </row>
    <row r="139" spans="1:10" x14ac:dyDescent="0.3">
      <c r="A139" s="131"/>
      <c r="B139" s="125"/>
      <c r="C139" s="126"/>
      <c r="D139" s="39"/>
      <c r="E139" s="67"/>
      <c r="F139" s="44"/>
      <c r="G139" s="40"/>
      <c r="H139" s="41"/>
      <c r="I139" s="4"/>
      <c r="J139" s="116"/>
    </row>
    <row r="140" spans="1:10" x14ac:dyDescent="0.3">
      <c r="A140" s="132"/>
      <c r="B140" s="127"/>
      <c r="C140" s="128"/>
      <c r="D140" s="39"/>
      <c r="E140" s="67"/>
      <c r="F140" s="44"/>
      <c r="G140" s="129"/>
      <c r="H140" s="41"/>
      <c r="I140" s="4"/>
      <c r="J140" s="116"/>
    </row>
    <row r="141" spans="1:10" x14ac:dyDescent="0.3">
      <c r="A141" s="73"/>
      <c r="B141" s="91"/>
      <c r="C141" s="92"/>
      <c r="D141" s="118"/>
      <c r="E141" s="119"/>
      <c r="F141" s="120"/>
      <c r="G141" s="95"/>
      <c r="H141" s="121"/>
      <c r="I141" s="122"/>
      <c r="J141" s="123"/>
    </row>
    <row r="142" spans="1:10" x14ac:dyDescent="0.3">
      <c r="A142" s="7" t="s">
        <v>122</v>
      </c>
      <c r="B142" s="7" t="s">
        <v>146</v>
      </c>
      <c r="C142" s="7" t="s">
        <v>148</v>
      </c>
      <c r="D142" s="18">
        <v>1</v>
      </c>
      <c r="E142" s="19">
        <v>0</v>
      </c>
      <c r="F142" s="20">
        <f t="shared" si="25"/>
        <v>0</v>
      </c>
      <c r="G142" s="38">
        <v>66.150000000000006</v>
      </c>
      <c r="H142" s="55">
        <f>H9</f>
        <v>0</v>
      </c>
      <c r="I142" s="8">
        <f t="shared" si="26"/>
        <v>66.150000000000006</v>
      </c>
      <c r="J142" s="9">
        <f t="shared" si="27"/>
        <v>0</v>
      </c>
    </row>
    <row r="143" spans="1:10" x14ac:dyDescent="0.3">
      <c r="A143" s="89"/>
      <c r="B143" s="7" t="s">
        <v>147</v>
      </c>
      <c r="C143" s="7" t="s">
        <v>149</v>
      </c>
      <c r="D143" s="18">
        <v>1</v>
      </c>
      <c r="E143" s="19">
        <v>0</v>
      </c>
      <c r="F143" s="20">
        <f t="shared" si="25"/>
        <v>0</v>
      </c>
      <c r="G143" s="38">
        <v>66.150000000000006</v>
      </c>
      <c r="H143" s="55">
        <f>H9</f>
        <v>0</v>
      </c>
      <c r="I143" s="8">
        <f t="shared" si="26"/>
        <v>66.150000000000006</v>
      </c>
      <c r="J143" s="9">
        <f t="shared" si="27"/>
        <v>0</v>
      </c>
    </row>
    <row r="144" spans="1:10" x14ac:dyDescent="0.3">
      <c r="A144" s="90"/>
      <c r="B144" s="27"/>
      <c r="C144" s="27"/>
      <c r="D144" s="39"/>
      <c r="E144" s="67"/>
      <c r="F144" s="44"/>
      <c r="G144" s="40"/>
      <c r="H144" s="41"/>
      <c r="I144" s="4"/>
      <c r="J144" s="116"/>
    </row>
    <row r="145" spans="1:10" x14ac:dyDescent="0.3">
      <c r="A145" s="90"/>
      <c r="B145" s="27"/>
      <c r="C145" s="27"/>
      <c r="D145" s="39"/>
      <c r="E145" s="67"/>
      <c r="F145" s="44"/>
      <c r="G145" s="40"/>
      <c r="H145" s="41"/>
      <c r="I145" s="4"/>
      <c r="J145" s="116"/>
    </row>
    <row r="146" spans="1:10" x14ac:dyDescent="0.3">
      <c r="A146" s="91"/>
      <c r="B146" s="92"/>
      <c r="C146" s="92"/>
      <c r="D146" s="118"/>
      <c r="E146" s="119"/>
      <c r="F146" s="120"/>
      <c r="G146" s="87"/>
      <c r="H146" s="121"/>
      <c r="I146" s="122"/>
      <c r="J146" s="123"/>
    </row>
    <row r="147" spans="1:10" x14ac:dyDescent="0.3">
      <c r="A147" s="7" t="s">
        <v>124</v>
      </c>
      <c r="B147" s="7" t="s">
        <v>126</v>
      </c>
      <c r="C147" s="7" t="s">
        <v>123</v>
      </c>
      <c r="D147" s="18">
        <v>1</v>
      </c>
      <c r="E147" s="19">
        <v>0</v>
      </c>
      <c r="F147" s="20">
        <f t="shared" si="25"/>
        <v>0</v>
      </c>
      <c r="G147" s="38">
        <v>36.4</v>
      </c>
      <c r="H147" s="55">
        <f>H9</f>
        <v>0</v>
      </c>
      <c r="I147" s="8">
        <f t="shared" si="26"/>
        <v>36.4</v>
      </c>
      <c r="J147" s="9">
        <f t="shared" si="27"/>
        <v>0</v>
      </c>
    </row>
    <row r="148" spans="1:10" x14ac:dyDescent="0.3">
      <c r="A148" s="7" t="s">
        <v>125</v>
      </c>
      <c r="B148" s="7" t="s">
        <v>127</v>
      </c>
      <c r="C148" s="7" t="s">
        <v>128</v>
      </c>
      <c r="D148" s="18">
        <v>1</v>
      </c>
      <c r="E148" s="19">
        <v>0</v>
      </c>
      <c r="F148" s="20">
        <f t="shared" si="25"/>
        <v>0</v>
      </c>
      <c r="G148" s="38">
        <v>46.1</v>
      </c>
      <c r="H148" s="55">
        <f>H9</f>
        <v>0</v>
      </c>
      <c r="I148" s="8">
        <f t="shared" si="26"/>
        <v>46.1</v>
      </c>
      <c r="J148" s="9">
        <f t="shared" si="27"/>
        <v>0</v>
      </c>
    </row>
    <row r="149" spans="1:10" x14ac:dyDescent="0.3">
      <c r="A149" s="70"/>
      <c r="B149" s="89"/>
      <c r="C149" s="2"/>
      <c r="D149" s="111"/>
      <c r="E149" s="112"/>
      <c r="F149" s="113"/>
      <c r="G149" s="94"/>
      <c r="H149" s="114"/>
      <c r="I149" s="5"/>
      <c r="J149" s="115"/>
    </row>
    <row r="150" spans="1:10" x14ac:dyDescent="0.3">
      <c r="A150" s="77"/>
      <c r="B150" s="90"/>
      <c r="C150" s="27"/>
      <c r="D150" s="39"/>
      <c r="E150" s="67"/>
      <c r="F150" s="44"/>
      <c r="G150" s="124"/>
      <c r="H150" s="41"/>
      <c r="I150" s="4"/>
      <c r="J150" s="116"/>
    </row>
    <row r="151" spans="1:10" x14ac:dyDescent="0.3">
      <c r="A151" s="77"/>
      <c r="B151" s="90"/>
      <c r="C151" s="27"/>
      <c r="D151" s="39"/>
      <c r="E151" s="67"/>
      <c r="F151" s="44"/>
      <c r="G151" s="124"/>
      <c r="H151" s="41"/>
      <c r="I151" s="4"/>
      <c r="J151" s="116"/>
    </row>
    <row r="152" spans="1:10" x14ac:dyDescent="0.3">
      <c r="A152" s="73"/>
      <c r="B152" s="91"/>
      <c r="C152" s="92"/>
      <c r="D152" s="118"/>
      <c r="E152" s="119"/>
      <c r="F152" s="120"/>
      <c r="G152" s="95"/>
      <c r="H152" s="121"/>
      <c r="I152" s="122"/>
      <c r="J152" s="123"/>
    </row>
    <row r="153" spans="1:10" x14ac:dyDescent="0.3">
      <c r="A153" s="58" t="s">
        <v>144</v>
      </c>
      <c r="B153" s="59"/>
      <c r="C153" s="59"/>
      <c r="D153" s="60"/>
      <c r="E153" s="61"/>
      <c r="F153" s="62"/>
      <c r="G153" s="63"/>
      <c r="H153" s="64"/>
      <c r="I153" s="63"/>
      <c r="J153" s="65"/>
    </row>
    <row r="154" spans="1:10" x14ac:dyDescent="0.3">
      <c r="A154" s="7" t="s">
        <v>211</v>
      </c>
      <c r="B154" s="7"/>
      <c r="C154" s="7" t="s">
        <v>210</v>
      </c>
      <c r="D154" s="18">
        <v>1</v>
      </c>
      <c r="E154" s="19">
        <v>0</v>
      </c>
      <c r="F154" s="20">
        <f t="shared" ref="F154" si="28">PRODUCT(D154:E154)</f>
        <v>0</v>
      </c>
      <c r="G154" s="38">
        <v>27.8</v>
      </c>
      <c r="H154" s="55">
        <f>H9</f>
        <v>0</v>
      </c>
      <c r="I154" s="8">
        <f t="shared" ref="I154" si="29">G154-(G154/100*H154)</f>
        <v>27.8</v>
      </c>
      <c r="J154" s="9">
        <f t="shared" ref="J154" si="30">+F154*I154</f>
        <v>0</v>
      </c>
    </row>
    <row r="155" spans="1:10" x14ac:dyDescent="0.3">
      <c r="A155" s="89"/>
      <c r="B155" s="2"/>
      <c r="C155" s="2"/>
      <c r="D155" s="111"/>
      <c r="E155" s="112"/>
      <c r="F155" s="113"/>
      <c r="G155" s="86"/>
      <c r="H155" s="114"/>
      <c r="I155" s="5"/>
      <c r="J155" s="115"/>
    </row>
    <row r="156" spans="1:10" x14ac:dyDescent="0.3">
      <c r="A156" s="90"/>
      <c r="B156" s="27"/>
      <c r="C156" s="66"/>
      <c r="D156" s="39"/>
      <c r="E156" s="67"/>
      <c r="F156" s="44"/>
      <c r="G156" s="40"/>
      <c r="H156" s="41"/>
      <c r="I156" s="4"/>
      <c r="J156" s="116"/>
    </row>
    <row r="157" spans="1:10" x14ac:dyDescent="0.3">
      <c r="A157" s="90"/>
      <c r="B157" s="27"/>
      <c r="C157" s="66"/>
      <c r="D157" s="39"/>
      <c r="E157" s="67"/>
      <c r="F157" s="44"/>
      <c r="G157" s="40"/>
      <c r="H157" s="41"/>
      <c r="I157" s="4"/>
      <c r="J157" s="116"/>
    </row>
    <row r="158" spans="1:10" x14ac:dyDescent="0.3">
      <c r="A158" s="91"/>
      <c r="B158" s="92"/>
      <c r="C158" s="92"/>
      <c r="D158" s="118"/>
      <c r="E158" s="119"/>
      <c r="F158" s="120"/>
      <c r="G158" s="95"/>
      <c r="H158" s="121"/>
      <c r="I158" s="122"/>
      <c r="J158" s="123"/>
    </row>
    <row r="159" spans="1:10" x14ac:dyDescent="0.3">
      <c r="A159" s="7" t="s">
        <v>129</v>
      </c>
      <c r="B159" s="17"/>
      <c r="C159" s="93" t="s">
        <v>225</v>
      </c>
      <c r="D159" s="18">
        <v>1</v>
      </c>
      <c r="E159" s="19">
        <v>0</v>
      </c>
      <c r="F159" s="20">
        <f t="shared" ref="F159" si="31">PRODUCT(D159:E159)</f>
        <v>0</v>
      </c>
      <c r="G159" s="38">
        <v>10.3</v>
      </c>
      <c r="H159" s="55">
        <f>H9</f>
        <v>0</v>
      </c>
      <c r="I159" s="8">
        <f t="shared" ref="I159" si="32">G159-(G159/100*H159)</f>
        <v>10.3</v>
      </c>
      <c r="J159" s="9">
        <f t="shared" ref="J159" si="33">+F159*I159</f>
        <v>0</v>
      </c>
    </row>
    <row r="160" spans="1:10" x14ac:dyDescent="0.3">
      <c r="A160" s="89"/>
      <c r="B160" s="142"/>
      <c r="C160" s="133"/>
      <c r="D160" s="111"/>
      <c r="E160" s="112"/>
      <c r="F160" s="113"/>
      <c r="G160" s="86"/>
      <c r="H160" s="114"/>
      <c r="I160" s="5"/>
      <c r="J160" s="115"/>
    </row>
    <row r="161" spans="1:10" x14ac:dyDescent="0.3">
      <c r="A161" s="90"/>
      <c r="B161" s="141"/>
      <c r="C161" s="136"/>
      <c r="D161" s="39"/>
      <c r="E161" s="67"/>
      <c r="F161" s="44"/>
      <c r="G161" s="40"/>
      <c r="H161" s="41"/>
      <c r="I161" s="4"/>
      <c r="J161" s="116"/>
    </row>
    <row r="162" spans="1:10" x14ac:dyDescent="0.3">
      <c r="A162" s="90"/>
      <c r="B162" s="141"/>
      <c r="C162" s="136"/>
      <c r="D162" s="39"/>
      <c r="E162" s="67"/>
      <c r="F162" s="44"/>
      <c r="G162" s="40"/>
      <c r="H162" s="41"/>
      <c r="I162" s="4"/>
      <c r="J162" s="116"/>
    </row>
    <row r="163" spans="1:10" x14ac:dyDescent="0.3">
      <c r="A163" s="91"/>
      <c r="B163" s="150"/>
      <c r="C163" s="80"/>
      <c r="D163" s="118"/>
      <c r="E163" s="119"/>
      <c r="F163" s="120"/>
      <c r="G163" s="87"/>
      <c r="H163" s="121"/>
      <c r="I163" s="122"/>
      <c r="J163" s="123"/>
    </row>
    <row r="164" spans="1:10" x14ac:dyDescent="0.3">
      <c r="A164" s="58" t="s">
        <v>145</v>
      </c>
      <c r="B164" s="59"/>
      <c r="C164" s="59"/>
      <c r="D164" s="60"/>
      <c r="E164" s="61"/>
      <c r="F164" s="62"/>
      <c r="G164" s="63"/>
      <c r="H164" s="64"/>
      <c r="I164" s="63"/>
      <c r="J164" s="65"/>
    </row>
    <row r="165" spans="1:10" x14ac:dyDescent="0.3">
      <c r="A165" s="7" t="s">
        <v>15</v>
      </c>
      <c r="B165" s="74"/>
      <c r="C165" s="133"/>
      <c r="D165" s="111"/>
      <c r="E165" s="112"/>
      <c r="F165" s="113"/>
      <c r="G165" s="86" t="s">
        <v>16</v>
      </c>
      <c r="H165" s="114"/>
      <c r="I165" s="5"/>
      <c r="J165" s="115"/>
    </row>
    <row r="166" spans="1:10" x14ac:dyDescent="0.3">
      <c r="A166" s="70"/>
      <c r="B166" s="134"/>
      <c r="C166" s="135"/>
      <c r="D166" s="39"/>
      <c r="E166" s="67"/>
      <c r="F166" s="44"/>
      <c r="G166" s="40"/>
      <c r="H166" s="41"/>
      <c r="I166" s="4"/>
      <c r="J166" s="116"/>
    </row>
    <row r="167" spans="1:10" x14ac:dyDescent="0.3">
      <c r="A167" s="77"/>
      <c r="B167" s="134"/>
      <c r="C167" s="136"/>
      <c r="D167" s="39"/>
      <c r="E167" s="67"/>
      <c r="F167" s="44"/>
      <c r="G167" s="40"/>
      <c r="H167" s="41"/>
      <c r="I167" s="4"/>
      <c r="J167" s="116"/>
    </row>
    <row r="168" spans="1:10" x14ac:dyDescent="0.3">
      <c r="A168" s="73"/>
      <c r="B168" s="75"/>
      <c r="C168" s="80"/>
      <c r="D168" s="118"/>
      <c r="E168" s="119"/>
      <c r="F168" s="120"/>
      <c r="G168" s="87"/>
      <c r="H168" s="121"/>
      <c r="I168" s="122"/>
      <c r="J168" s="123"/>
    </row>
    <row r="169" spans="1:10" x14ac:dyDescent="0.3">
      <c r="A169" s="7" t="s">
        <v>10</v>
      </c>
      <c r="B169" s="17" t="s">
        <v>17</v>
      </c>
      <c r="C169" s="93"/>
      <c r="D169" s="18">
        <v>1</v>
      </c>
      <c r="E169" s="19">
        <v>0</v>
      </c>
      <c r="F169" s="20">
        <f t="shared" ref="F169:F170" si="34">PRODUCT(D169:E169)</f>
        <v>0</v>
      </c>
      <c r="G169" s="38">
        <v>150</v>
      </c>
      <c r="H169" s="55"/>
      <c r="I169" s="8">
        <f t="shared" ref="I169:I170" si="35">G169-(G169/100*H169)</f>
        <v>150</v>
      </c>
      <c r="J169" s="9">
        <f t="shared" ref="J169:J170" si="36">+F169*I169</f>
        <v>0</v>
      </c>
    </row>
    <row r="170" spans="1:10" x14ac:dyDescent="0.3">
      <c r="B170" s="17" t="s">
        <v>21</v>
      </c>
      <c r="C170" s="93"/>
      <c r="D170" s="18">
        <v>1</v>
      </c>
      <c r="E170" s="19">
        <v>0</v>
      </c>
      <c r="F170" s="20">
        <f t="shared" si="34"/>
        <v>0</v>
      </c>
      <c r="G170" s="38">
        <v>35</v>
      </c>
      <c r="H170" s="55"/>
      <c r="I170" s="8">
        <f t="shared" si="35"/>
        <v>35</v>
      </c>
      <c r="J170" s="9">
        <f t="shared" si="36"/>
        <v>0</v>
      </c>
    </row>
    <row r="171" spans="1:10" x14ac:dyDescent="0.3">
      <c r="A171" s="77"/>
      <c r="B171" s="74"/>
      <c r="C171" s="79"/>
      <c r="D171" s="111"/>
      <c r="E171" s="112"/>
      <c r="F171" s="113"/>
      <c r="G171" s="86"/>
      <c r="H171" s="114"/>
      <c r="I171" s="5"/>
      <c r="J171" s="115"/>
    </row>
    <row r="172" spans="1:10" x14ac:dyDescent="0.3">
      <c r="A172" s="73"/>
      <c r="B172" s="75"/>
      <c r="C172" s="80"/>
      <c r="D172" s="118"/>
      <c r="E172" s="119"/>
      <c r="F172" s="120"/>
      <c r="G172" s="87"/>
      <c r="H172" s="121"/>
      <c r="I172" s="122"/>
      <c r="J172" s="123"/>
    </row>
    <row r="173" spans="1:10" x14ac:dyDescent="0.3">
      <c r="I173" s="137" t="s">
        <v>18</v>
      </c>
      <c r="J173" s="115">
        <f>SUM(J11:J172)</f>
        <v>0</v>
      </c>
    </row>
    <row r="174" spans="1:10" x14ac:dyDescent="0.3">
      <c r="I174" s="138" t="s">
        <v>19</v>
      </c>
      <c r="J174" s="116">
        <f>J173/100*19</f>
        <v>0</v>
      </c>
    </row>
    <row r="175" spans="1:10" x14ac:dyDescent="0.3">
      <c r="I175" s="139" t="s">
        <v>20</v>
      </c>
      <c r="J175" s="14">
        <f>J173+J174</f>
        <v>0</v>
      </c>
    </row>
  </sheetData>
  <dataValidations count="13">
    <dataValidation type="list" allowBlank="1" showInputMessage="1" showErrorMessage="1" sqref="B21" xr:uid="{00000000-0002-0000-0300-000006000000}">
      <formula1>"GREENSTONE"</formula1>
    </dataValidation>
    <dataValidation type="list" allowBlank="1" showInputMessage="1" showErrorMessage="1" sqref="B23" xr:uid="{00000000-0002-0000-0300-000007000000}">
      <formula1>"SCHIEFER"</formula1>
    </dataValidation>
    <dataValidation type="list" allowBlank="1" showInputMessage="1" showErrorMessage="1" sqref="B11 B17" xr:uid="{00000000-0002-0000-0300-000009000000}">
      <formula1>"TERRACOTTA"</formula1>
    </dataValidation>
    <dataValidation type="list" allowBlank="1" showInputMessage="1" showErrorMessage="1" sqref="A2:A4" xr:uid="{00000000-0002-0000-0300-00000B000000}">
      <formula1>"ANGEBOT,BESTELLUNG"</formula1>
    </dataValidation>
    <dataValidation type="list" allowBlank="1" showInputMessage="1" showErrorMessage="1" sqref="B12 B18" xr:uid="{00000000-0002-0000-0300-00000E000000}">
      <formula1>"SCHWARZ"</formula1>
    </dataValidation>
    <dataValidation type="list" allowBlank="1" showInputMessage="1" showErrorMessage="1" sqref="B14" xr:uid="{00000000-0002-0000-0300-00000F000000}">
      <formula1>"GRAU"</formula1>
    </dataValidation>
    <dataValidation type="list" allowBlank="1" showInputMessage="1" showErrorMessage="1" sqref="B15:B16" xr:uid="{00000000-0002-0000-0300-000010000000}">
      <formula1>"Schwarz granuliert"</formula1>
    </dataValidation>
    <dataValidation type="list" allowBlank="1" showInputMessage="1" showErrorMessage="1" sqref="B22" xr:uid="{0D9D4558-0DE0-4E57-B3C9-9D6F158D5972}">
      <formula1>"glänzend schwarz"</formula1>
    </dataValidation>
    <dataValidation type="list" showDropDown="1" showInputMessage="1" showErrorMessage="1" sqref="A45" xr:uid="{2B9DE5D4-E923-457B-A1E2-62CBCB732F13}">
      <formula1>"EndkappeV- First 130"</formula1>
    </dataValidation>
    <dataValidation type="list" showDropDown="1" showInputMessage="1" showErrorMessage="1" sqref="C45" xr:uid="{0D2ECABF-3B29-4018-8B83-46A8AA959C0A}">
      <formula1>"0-EC.AR.130"</formula1>
    </dataValidation>
    <dataValidation type="list" showDropDown="1" showInputMessage="1" showErrorMessage="1" sqref="A47:A48 C46:C48" xr:uid="{62B78D9B-02F9-447A-A997-1A0E672C4D74}">
      <formula1>"Bogenfirstkappe Barrel 205"</formula1>
    </dataValidation>
    <dataValidation type="list" allowBlank="1" showInputMessage="1" showErrorMessage="1" sqref="B13 B19" xr:uid="{03730EA5-195E-4AC5-8BD5-4381EA512DBF}">
      <formula1>"ANTHRAZIT/GRAU"</formula1>
    </dataValidation>
    <dataValidation type="list" allowBlank="1" showInputMessage="1" showErrorMessage="1" sqref="B20" xr:uid="{1F844B7E-1CE9-4B29-A8C3-8EEB337FBE09}">
      <formula1>"BORDEAUX"</formula1>
    </dataValidation>
  </dataValidations>
  <pageMargins left="0.70866141732283472" right="0.70866141732283472" top="0.74803149606299213" bottom="0.74803149606299213" header="0.31496062992125984" footer="0.31496062992125984"/>
  <pageSetup paperSize="9" scale="72"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J8" sqref="J8"/>
    </sheetView>
  </sheetViews>
  <sheetFormatPr baseColWidth="10" defaultColWidth="11.44140625" defaultRowHeight="14.4" x14ac:dyDescent="0.3"/>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D46C694-358D-4923-8925-64B31B640DA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Titelseite</vt:lpstr>
      <vt:lpstr>Shingle</vt:lpstr>
      <vt:lpstr>iSeries</vt:lpstr>
      <vt:lpstr>XBond-Bond-Mistral-Villa</vt:lpstr>
      <vt:lpstr>Qube</vt:lpstr>
      <vt:lpstr>Lieferbedingungen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Firma Sanner</dc:creator>
  <cp:lastModifiedBy>Firma Sanner</cp:lastModifiedBy>
  <cp:lastPrinted>2021-12-17T15:19:40Z</cp:lastPrinted>
  <dcterms:created xsi:type="dcterms:W3CDTF">2020-06-17T08:23:38Z</dcterms:created>
  <dcterms:modified xsi:type="dcterms:W3CDTF">2022-09-13T13:34:51Z</dcterms:modified>
</cp:coreProperties>
</file>